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/>
  <bookViews>
    <workbookView xWindow="120" yWindow="165" windowWidth="19440" windowHeight="15600" tabRatio="632" activeTab="1"/>
  </bookViews>
  <sheets>
    <sheet name="名單" sheetId="28" r:id="rId1"/>
    <sheet name="座位表" sheetId="5" r:id="rId2"/>
  </sheets>
  <definedNames>
    <definedName name="_xlnm.Print_Area" localSheetId="1">座位表!$C$1:$W$43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5" l="1"/>
  <c r="S20" i="5"/>
  <c r="S19" i="5"/>
  <c r="S18" i="5"/>
  <c r="S17" i="5"/>
  <c r="S15" i="5"/>
  <c r="P16" i="5"/>
  <c r="G18" i="5"/>
  <c r="G17" i="5"/>
  <c r="G16" i="5"/>
  <c r="G15" i="5"/>
  <c r="Z8" i="5"/>
  <c r="E2" i="5"/>
  <c r="H2" i="5"/>
  <c r="K2" i="5"/>
  <c r="N2" i="5"/>
  <c r="Q2" i="5"/>
  <c r="T2" i="5"/>
  <c r="E3" i="5"/>
  <c r="H3" i="5"/>
  <c r="K3" i="5"/>
  <c r="N3" i="5"/>
  <c r="Q3" i="5"/>
  <c r="T3" i="5"/>
  <c r="E4" i="5"/>
  <c r="H4" i="5"/>
  <c r="K4" i="5"/>
  <c r="N4" i="5"/>
  <c r="Q4" i="5"/>
  <c r="T4" i="5"/>
  <c r="E5" i="5"/>
  <c r="H5" i="5"/>
  <c r="K5" i="5"/>
  <c r="N5" i="5"/>
  <c r="Q5" i="5"/>
  <c r="T5" i="5"/>
  <c r="E6" i="5"/>
  <c r="H6" i="5"/>
  <c r="K6" i="5"/>
  <c r="N6" i="5"/>
  <c r="Q6" i="5"/>
  <c r="T6" i="5"/>
  <c r="H7" i="5"/>
  <c r="K7" i="5"/>
  <c r="Q7" i="5"/>
  <c r="T7" i="5"/>
  <c r="AA8" i="5"/>
  <c r="U22" i="5"/>
  <c r="U21" i="5"/>
  <c r="U20" i="5"/>
  <c r="U19" i="5"/>
  <c r="U18" i="5"/>
  <c r="U17" i="5"/>
  <c r="U16" i="5"/>
  <c r="U15" i="5"/>
  <c r="V6" i="5"/>
  <c r="V5" i="5"/>
  <c r="V4" i="5"/>
  <c r="V3" i="5"/>
  <c r="V2" i="5"/>
  <c r="M28" i="5"/>
  <c r="T28" i="5"/>
  <c r="T1" i="5"/>
  <c r="E1" i="5"/>
  <c r="Z36" i="5"/>
  <c r="Z37" i="5"/>
  <c r="Z38" i="5"/>
  <c r="Z28" i="5"/>
  <c r="Z29" i="5"/>
  <c r="Z30" i="5"/>
  <c r="Z31" i="5"/>
  <c r="Z32" i="5"/>
  <c r="Z33" i="5"/>
  <c r="Z34" i="5"/>
  <c r="Z35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3" i="5"/>
  <c r="Z4" i="5"/>
  <c r="Z5" i="5"/>
  <c r="Z6" i="5"/>
  <c r="Z7" i="5"/>
  <c r="Z9" i="5"/>
  <c r="Z10" i="5"/>
  <c r="Z2" i="5"/>
  <c r="T26" i="5"/>
  <c r="M26" i="5"/>
  <c r="T32" i="5"/>
  <c r="M32" i="5"/>
  <c r="K35" i="5"/>
  <c r="K34" i="5"/>
  <c r="K33" i="5"/>
  <c r="K32" i="5"/>
  <c r="K31" i="5"/>
  <c r="K30" i="5"/>
  <c r="K29" i="5"/>
  <c r="K28" i="5"/>
  <c r="K27" i="5"/>
  <c r="K26" i="5"/>
  <c r="H35" i="5"/>
  <c r="H34" i="5"/>
  <c r="H33" i="5"/>
  <c r="H32" i="5"/>
  <c r="H31" i="5"/>
  <c r="H30" i="5"/>
  <c r="H29" i="5"/>
  <c r="H28" i="5"/>
  <c r="H27" i="5"/>
  <c r="H26" i="5"/>
  <c r="T39" i="5"/>
  <c r="T38" i="5"/>
  <c r="T37" i="5"/>
  <c r="T36" i="5"/>
  <c r="T35" i="5"/>
  <c r="T34" i="5"/>
  <c r="T31" i="5"/>
  <c r="T30" i="5"/>
  <c r="T29" i="5"/>
  <c r="T33" i="5"/>
  <c r="T27" i="5"/>
  <c r="S22" i="5"/>
  <c r="S21" i="5"/>
  <c r="S16" i="5"/>
  <c r="P22" i="5"/>
  <c r="P21" i="5"/>
  <c r="P18" i="5"/>
  <c r="P17" i="5"/>
  <c r="P15" i="5"/>
  <c r="M22" i="5"/>
  <c r="M21" i="5"/>
  <c r="M20" i="5"/>
  <c r="M19" i="5"/>
  <c r="M18" i="5"/>
  <c r="M17" i="5"/>
  <c r="M16" i="5"/>
  <c r="M15" i="5"/>
  <c r="J22" i="5"/>
  <c r="J21" i="5"/>
  <c r="J20" i="5"/>
  <c r="J19" i="5"/>
  <c r="J18" i="5"/>
  <c r="J17" i="5"/>
  <c r="J16" i="5"/>
  <c r="J15" i="5"/>
  <c r="G22" i="5"/>
  <c r="G21" i="5"/>
  <c r="G20" i="5"/>
  <c r="G19" i="5"/>
  <c r="M27" i="5"/>
  <c r="M33" i="5"/>
  <c r="M29" i="5"/>
  <c r="M30" i="5"/>
  <c r="M31" i="5"/>
  <c r="M34" i="5"/>
  <c r="M35" i="5"/>
  <c r="M36" i="5"/>
  <c r="M37" i="5"/>
  <c r="M38" i="5"/>
  <c r="M39" i="5"/>
  <c r="K41" i="5"/>
  <c r="AA37" i="5"/>
  <c r="AA18" i="5"/>
  <c r="AA20" i="5"/>
  <c r="AA22" i="5"/>
  <c r="AA24" i="5"/>
  <c r="AA26" i="5"/>
  <c r="AA28" i="5"/>
  <c r="AA30" i="5"/>
  <c r="AA32" i="5"/>
  <c r="AA34" i="5"/>
  <c r="AA6" i="5"/>
  <c r="AA10" i="5"/>
  <c r="AA12" i="5"/>
  <c r="AA14" i="5"/>
  <c r="AA16" i="5"/>
  <c r="AA4" i="5"/>
  <c r="AA2" i="5"/>
  <c r="AA36" i="5"/>
  <c r="AA38" i="5"/>
  <c r="AA17" i="5"/>
  <c r="AA19" i="5"/>
  <c r="AA21" i="5"/>
  <c r="AA23" i="5"/>
  <c r="AA25" i="5"/>
  <c r="AA27" i="5"/>
  <c r="AA29" i="5"/>
  <c r="AA31" i="5"/>
  <c r="AA33" i="5"/>
  <c r="AA35" i="5"/>
  <c r="AA7" i="5"/>
  <c r="AA9" i="5"/>
  <c r="AA11" i="5"/>
  <c r="AA13" i="5"/>
  <c r="AA15" i="5"/>
  <c r="AA3" i="5"/>
  <c r="AA5" i="5"/>
</calcChain>
</file>

<file path=xl/sharedStrings.xml><?xml version="1.0" encoding="utf-8"?>
<sst xmlns="http://schemas.openxmlformats.org/spreadsheetml/2006/main" count="168" uniqueCount="142">
  <si>
    <t>座號</t>
    <phoneticPr fontId="4" type="noConversion"/>
  </si>
  <si>
    <t>姓名</t>
    <phoneticPr fontId="4" type="noConversion"/>
  </si>
  <si>
    <t>三</t>
    <phoneticPr fontId="4" type="noConversion"/>
  </si>
  <si>
    <t>四</t>
    <phoneticPr fontId="4" type="noConversion"/>
  </si>
  <si>
    <t>五</t>
    <phoneticPr fontId="4" type="noConversion"/>
  </si>
  <si>
    <t>一</t>
    <phoneticPr fontId="4" type="noConversion"/>
  </si>
  <si>
    <t>二</t>
    <phoneticPr fontId="4" type="noConversion"/>
  </si>
  <si>
    <t>星期</t>
    <phoneticPr fontId="4" type="noConversion"/>
  </si>
  <si>
    <t>時間</t>
    <phoneticPr fontId="4" type="noConversion"/>
  </si>
  <si>
    <t>晨</t>
    <phoneticPr fontId="4" type="noConversion"/>
  </si>
  <si>
    <t>0105~0150</t>
    <phoneticPr fontId="4" type="noConversion"/>
  </si>
  <si>
    <t>0200~0245</t>
    <phoneticPr fontId="4" type="noConversion"/>
  </si>
  <si>
    <t>0305~0350</t>
    <phoneticPr fontId="4" type="noConversion"/>
  </si>
  <si>
    <t>0405~0450</t>
    <phoneticPr fontId="4" type="noConversion"/>
  </si>
  <si>
    <t>國文</t>
  </si>
  <si>
    <t>英語</t>
  </si>
  <si>
    <t>數學</t>
  </si>
  <si>
    <t>代號說明</t>
    <phoneticPr fontId="4" type="noConversion"/>
  </si>
  <si>
    <r>
      <t>&lt;</t>
    </r>
    <r>
      <rPr>
        <sz val="14"/>
        <rFont val="標楷體"/>
        <family val="4"/>
        <charset val="136"/>
      </rPr>
      <t>班級幹部</t>
    </r>
    <r>
      <rPr>
        <sz val="14"/>
        <rFont val="Times New Roman"/>
        <family val="1"/>
      </rPr>
      <t>&gt;</t>
    </r>
    <phoneticPr fontId="4" type="noConversion"/>
  </si>
  <si>
    <r>
      <t>&lt;</t>
    </r>
    <r>
      <rPr>
        <sz val="14"/>
        <rFont val="標楷體"/>
        <family val="4"/>
        <charset val="136"/>
      </rPr>
      <t>班級課表</t>
    </r>
    <r>
      <rPr>
        <sz val="14"/>
        <rFont val="Times New Roman"/>
        <family val="1"/>
      </rPr>
      <t>&gt;</t>
    </r>
    <phoneticPr fontId="4" type="noConversion"/>
  </si>
  <si>
    <t>動動腦</t>
    <phoneticPr fontId="4" type="noConversion"/>
  </si>
  <si>
    <t>班級學習</t>
    <phoneticPr fontId="4" type="noConversion"/>
  </si>
  <si>
    <r>
      <t>&lt;</t>
    </r>
    <r>
      <rPr>
        <sz val="14"/>
        <rFont val="標楷體"/>
        <family val="4"/>
        <charset val="136"/>
      </rPr>
      <t>各科任課及小老師</t>
    </r>
    <r>
      <rPr>
        <sz val="14"/>
        <rFont val="Times New Roman"/>
        <family val="1"/>
      </rPr>
      <t>&gt;</t>
    </r>
    <phoneticPr fontId="4" type="noConversion"/>
  </si>
  <si>
    <t>幹部職稱</t>
    <phoneticPr fontId="4" type="noConversion"/>
  </si>
  <si>
    <t>股長</t>
    <phoneticPr fontId="4" type="noConversion"/>
  </si>
  <si>
    <t>副股長</t>
    <phoneticPr fontId="4" type="noConversion"/>
  </si>
  <si>
    <t>班長</t>
    <phoneticPr fontId="4" type="noConversion"/>
  </si>
  <si>
    <t>風紀</t>
    <phoneticPr fontId="4" type="noConversion"/>
  </si>
  <si>
    <t>學藝</t>
    <phoneticPr fontId="4" type="noConversion"/>
  </si>
  <si>
    <t>資源</t>
    <phoneticPr fontId="4" type="noConversion"/>
  </si>
  <si>
    <t>輔導</t>
    <phoneticPr fontId="4" type="noConversion"/>
  </si>
  <si>
    <t>科目</t>
    <phoneticPr fontId="4" type="noConversion"/>
  </si>
  <si>
    <t>任課老師</t>
    <phoneticPr fontId="4" type="noConversion"/>
  </si>
  <si>
    <t>小老師</t>
    <phoneticPr fontId="4" type="noConversion"/>
  </si>
  <si>
    <t>列印日期</t>
    <phoneticPr fontId="4" type="noConversion"/>
  </si>
  <si>
    <t>圖書</t>
    <phoneticPr fontId="4" type="noConversion"/>
  </si>
  <si>
    <t>童軍</t>
    <phoneticPr fontId="4" type="noConversion"/>
  </si>
  <si>
    <t>聯課活動</t>
    <phoneticPr fontId="4" type="noConversion"/>
  </si>
  <si>
    <t>衛生</t>
    <phoneticPr fontId="4" type="noConversion"/>
  </si>
  <si>
    <t>總務</t>
    <phoneticPr fontId="4" type="noConversion"/>
  </si>
  <si>
    <t>體育</t>
    <phoneticPr fontId="4" type="noConversion"/>
  </si>
  <si>
    <t>合作</t>
    <phoneticPr fontId="4" type="noConversion"/>
  </si>
  <si>
    <t>談法論證</t>
    <phoneticPr fontId="4" type="noConversion"/>
  </si>
  <si>
    <t>科學實驗</t>
    <phoneticPr fontId="4" type="noConversion"/>
  </si>
  <si>
    <t>自然.地科</t>
    <phoneticPr fontId="4" type="noConversion"/>
  </si>
  <si>
    <t>自然.生物</t>
    <phoneticPr fontId="4" type="noConversion"/>
  </si>
  <si>
    <t>座
號</t>
    <phoneticPr fontId="4" type="noConversion"/>
  </si>
  <si>
    <t>座位表
出現次數</t>
    <phoneticPr fontId="4" type="noConversion"/>
  </si>
  <si>
    <t>(次數不合
會顯示紅色)</t>
    <phoneticPr fontId="4" type="noConversion"/>
  </si>
  <si>
    <t>導師：</t>
    <phoneticPr fontId="4" type="noConversion"/>
  </si>
  <si>
    <t>2.座號由小到大</t>
    <phoneticPr fontId="4" type="noConversion"/>
  </si>
  <si>
    <t>班級</t>
    <phoneticPr fontId="4" type="noConversion"/>
  </si>
  <si>
    <t>導師姓名</t>
    <phoneticPr fontId="4" type="noConversion"/>
  </si>
  <si>
    <t>3.右方輸入班級</t>
    <phoneticPr fontId="4" type="noConversion"/>
  </si>
  <si>
    <t>4.輸入導師姓名</t>
    <phoneticPr fontId="4" type="noConversion"/>
  </si>
  <si>
    <t>1.不要留有空格</t>
    <phoneticPr fontId="4" type="noConversion"/>
  </si>
  <si>
    <t>0905~0950</t>
    <phoneticPr fontId="4" type="noConversion"/>
  </si>
  <si>
    <t>1005~1050</t>
    <phoneticPr fontId="4" type="noConversion"/>
  </si>
  <si>
    <t>1105~1150</t>
    <phoneticPr fontId="4" type="noConversion"/>
  </si>
  <si>
    <t>要</t>
    <phoneticPr fontId="4" type="noConversion"/>
  </si>
  <si>
    <t>記</t>
    <phoneticPr fontId="4" type="noConversion"/>
  </si>
  <si>
    <t>得</t>
    <phoneticPr fontId="4" type="noConversion"/>
  </si>
  <si>
    <t>隱</t>
    <phoneticPr fontId="4" type="noConversion"/>
  </si>
  <si>
    <t>藏</t>
    <phoneticPr fontId="4" type="noConversion"/>
  </si>
  <si>
    <t>我</t>
    <phoneticPr fontId="4" type="noConversion"/>
  </si>
  <si>
    <t>周欣錦</t>
  </si>
  <si>
    <t>林明俊</t>
  </si>
  <si>
    <t>楊雨霏</t>
    <phoneticPr fontId="4" type="noConversion"/>
  </si>
  <si>
    <t>王奕驊</t>
  </si>
  <si>
    <t>王鈺鈞</t>
  </si>
  <si>
    <t>李柏毅</t>
  </si>
  <si>
    <t>李哲宇</t>
  </si>
  <si>
    <t>周延</t>
  </si>
  <si>
    <t>林宥達</t>
  </si>
  <si>
    <t>林群峰</t>
  </si>
  <si>
    <t>紀又誠</t>
  </si>
  <si>
    <t>徐健維</t>
  </si>
  <si>
    <t>張家銘</t>
  </si>
  <si>
    <t>陳立宏</t>
  </si>
  <si>
    <t>陳駿杰</t>
  </si>
  <si>
    <t>曾暐傑</t>
  </si>
  <si>
    <t>黃振恩</t>
  </si>
  <si>
    <t>葉睿森</t>
  </si>
  <si>
    <t>賴威澔</t>
  </si>
  <si>
    <t>佘翊豪</t>
  </si>
  <si>
    <t>方映蓉</t>
  </si>
  <si>
    <t>林姮妘</t>
  </si>
  <si>
    <t>邵羽瞳</t>
  </si>
  <si>
    <t>張伶</t>
  </si>
  <si>
    <t>陳心玫</t>
  </si>
  <si>
    <t>陳郁婷</t>
  </si>
  <si>
    <t>黃湘庭</t>
  </si>
  <si>
    <t>黃詩媗</t>
  </si>
  <si>
    <t>趙如玉</t>
  </si>
  <si>
    <t>劉淑慎</t>
  </si>
  <si>
    <t>蔡函妤</t>
  </si>
  <si>
    <t>鄭家淇</t>
  </si>
  <si>
    <t>盧姵岑</t>
  </si>
  <si>
    <t>賴佳筠</t>
  </si>
  <si>
    <t>羅珮綺</t>
  </si>
  <si>
    <t>王姝琳</t>
    <phoneticPr fontId="4" type="noConversion"/>
  </si>
  <si>
    <t>輔導</t>
    <phoneticPr fontId="4" type="noConversion"/>
  </si>
  <si>
    <t>家童</t>
    <phoneticPr fontId="4" type="noConversion"/>
  </si>
  <si>
    <t>美術</t>
    <phoneticPr fontId="4" type="noConversion"/>
  </si>
  <si>
    <t>音樂</t>
    <phoneticPr fontId="4" type="noConversion"/>
  </si>
  <si>
    <t>表演</t>
    <phoneticPr fontId="4" type="noConversion"/>
  </si>
  <si>
    <t>健教</t>
    <phoneticPr fontId="4" type="noConversion"/>
  </si>
  <si>
    <t>體育</t>
    <phoneticPr fontId="4" type="noConversion"/>
  </si>
  <si>
    <t>閱讀</t>
    <phoneticPr fontId="4" type="noConversion"/>
  </si>
  <si>
    <t>美語</t>
    <phoneticPr fontId="4" type="noConversion"/>
  </si>
  <si>
    <t>生科</t>
    <phoneticPr fontId="4" type="noConversion"/>
  </si>
  <si>
    <t>理化</t>
    <phoneticPr fontId="4" type="noConversion"/>
  </si>
  <si>
    <t>歷史</t>
    <phoneticPr fontId="4" type="noConversion"/>
  </si>
  <si>
    <t>地理</t>
    <phoneticPr fontId="4" type="noConversion"/>
  </si>
  <si>
    <t>公民</t>
    <phoneticPr fontId="4" type="noConversion"/>
  </si>
  <si>
    <t>晨間閱讀</t>
    <phoneticPr fontId="4" type="noConversion"/>
  </si>
  <si>
    <t>聽力測驗</t>
    <phoneticPr fontId="4" type="noConversion"/>
  </si>
  <si>
    <t>黃心蕙</t>
  </si>
  <si>
    <t>林孟君</t>
  </si>
  <si>
    <t>江樹麟</t>
  </si>
  <si>
    <t>林欣穎</t>
  </si>
  <si>
    <t>0810~0855</t>
    <phoneticPr fontId="4" type="noConversion"/>
  </si>
  <si>
    <t>講桌</t>
    <phoneticPr fontId="4" type="noConversion"/>
  </si>
  <si>
    <t>學生座位表</t>
    <phoneticPr fontId="4" type="noConversion"/>
  </si>
  <si>
    <t>簡淵文</t>
    <phoneticPr fontId="4" type="noConversion"/>
  </si>
  <si>
    <t>數學</t>
    <phoneticPr fontId="4" type="noConversion"/>
  </si>
  <si>
    <t>公民</t>
    <phoneticPr fontId="4" type="noConversion"/>
  </si>
  <si>
    <t>禁止換位子</t>
    <phoneticPr fontId="4" type="noConversion"/>
  </si>
  <si>
    <t>三</t>
    <phoneticPr fontId="4" type="noConversion"/>
  </si>
  <si>
    <t>前門</t>
    <phoneticPr fontId="4" type="noConversion"/>
  </si>
  <si>
    <t>ㄧ</t>
    <phoneticPr fontId="4" type="noConversion"/>
  </si>
  <si>
    <t>二</t>
    <phoneticPr fontId="4" type="noConversion"/>
  </si>
  <si>
    <t>六</t>
    <phoneticPr fontId="4" type="noConversion"/>
  </si>
  <si>
    <t>陳柏年</t>
    <phoneticPr fontId="4" type="noConversion"/>
  </si>
  <si>
    <t>趙興漢</t>
    <phoneticPr fontId="4" type="noConversion"/>
  </si>
  <si>
    <t>簡義棋</t>
    <phoneticPr fontId="4" type="noConversion"/>
  </si>
  <si>
    <t>廖盈盈</t>
    <phoneticPr fontId="4" type="noConversion"/>
  </si>
  <si>
    <t>廖聆慧</t>
    <phoneticPr fontId="4" type="noConversion"/>
  </si>
  <si>
    <t>顏麗娟</t>
    <phoneticPr fontId="4" type="noConversion"/>
  </si>
  <si>
    <t>楊雨霏</t>
    <phoneticPr fontId="4" type="noConversion"/>
  </si>
  <si>
    <t>班級活動</t>
    <phoneticPr fontId="4" type="noConversion"/>
  </si>
  <si>
    <t>後門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</si>
</sst>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47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12"/>
      <name val="Garamond"/>
      <family val="1"/>
    </font>
    <font>
      <sz val="16"/>
      <name val="標楷體"/>
      <family val="4"/>
      <charset val="136"/>
    </font>
    <font>
      <sz val="16"/>
      <name val="文鼎中隸"/>
      <family val="3"/>
      <charset val="136"/>
    </font>
    <font>
      <sz val="14"/>
      <name val="標楷體"/>
      <family val="4"/>
      <charset val="136"/>
    </font>
    <font>
      <sz val="12"/>
      <name val="文鼎中隸"/>
      <family val="3"/>
      <charset val="136"/>
    </font>
    <font>
      <sz val="10"/>
      <name val="標楷體"/>
      <family val="4"/>
      <charset val="136"/>
    </font>
    <font>
      <sz val="16"/>
      <name val="Century Gothic"/>
      <family val="2"/>
    </font>
    <font>
      <sz val="20"/>
      <name val="SimHei"/>
      <family val="3"/>
    </font>
    <font>
      <sz val="14"/>
      <name val="Times New Roman"/>
      <family val="1"/>
    </font>
    <font>
      <sz val="10"/>
      <name val="新細明體"/>
      <family val="1"/>
      <charset val="136"/>
    </font>
    <font>
      <sz val="10"/>
      <name val="Garamond"/>
      <family val="1"/>
    </font>
    <font>
      <sz val="20"/>
      <name val="Bookman Old Style"/>
      <family val="1"/>
    </font>
    <font>
      <sz val="10"/>
      <color rgb="FF00B050"/>
      <name val="細明體"/>
      <family val="3"/>
      <charset val="136"/>
    </font>
    <font>
      <sz val="16"/>
      <color rgb="FF0070C0"/>
      <name val="標楷體"/>
      <family val="4"/>
      <charset val="136"/>
    </font>
    <font>
      <sz val="9"/>
      <color theme="1"/>
      <name val="Verdana"/>
      <family val="2"/>
    </font>
    <font>
      <sz val="9"/>
      <color theme="1"/>
      <name val="細明體"/>
      <family val="3"/>
      <charset val="136"/>
    </font>
    <font>
      <sz val="16"/>
      <color theme="3"/>
      <name val="標楷體"/>
      <family val="4"/>
      <charset val="136"/>
    </font>
    <font>
      <sz val="14"/>
      <name val="文鼎特明"/>
      <family val="3"/>
      <charset val="136"/>
    </font>
    <font>
      <u/>
      <sz val="12"/>
      <color theme="10"/>
      <name val="新細明體"/>
      <family val="1"/>
      <charset val="136"/>
    </font>
    <font>
      <u/>
      <sz val="12"/>
      <color theme="11"/>
      <name val="新細明體"/>
      <family val="1"/>
      <charset val="136"/>
    </font>
    <font>
      <sz val="12"/>
      <name val="SimHei"/>
      <family val="3"/>
    </font>
    <font>
      <b/>
      <sz val="20"/>
      <name val="標楷體"/>
      <family val="4"/>
      <charset val="136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1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0" borderId="0"/>
    <xf numFmtId="0" fontId="8" fillId="16" borderId="0" applyNumberFormat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2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2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159">
    <xf numFmtId="0" fontId="0" fillId="0" borderId="0" xfId="0"/>
    <xf numFmtId="0" fontId="24" fillId="0" borderId="0" xfId="19" applyFont="1" applyBorder="1" applyAlignment="1">
      <alignment horizontal="center" vertical="center"/>
    </xf>
    <xf numFmtId="0" fontId="3" fillId="0" borderId="0" xfId="19"/>
    <xf numFmtId="0" fontId="26" fillId="0" borderId="0" xfId="19" applyFont="1" applyFill="1" applyBorder="1" applyAlignment="1">
      <alignment horizontal="center" vertical="center"/>
    </xf>
    <xf numFmtId="0" fontId="26" fillId="0" borderId="0" xfId="19" applyFont="1" applyAlignment="1">
      <alignment horizontal="center" vertical="center"/>
    </xf>
    <xf numFmtId="0" fontId="27" fillId="0" borderId="0" xfId="19" applyFont="1" applyAlignment="1">
      <alignment horizontal="center" vertical="center"/>
    </xf>
    <xf numFmtId="0" fontId="26" fillId="0" borderId="0" xfId="19" applyFont="1" applyBorder="1"/>
    <xf numFmtId="0" fontId="28" fillId="0" borderId="0" xfId="19" applyFont="1" applyBorder="1" applyAlignment="1">
      <alignment horizontal="center" vertical="center"/>
    </xf>
    <xf numFmtId="0" fontId="27" fillId="0" borderId="0" xfId="19" applyFont="1"/>
    <xf numFmtId="0" fontId="28" fillId="0" borderId="0" xfId="19" applyFont="1" applyAlignment="1">
      <alignment horizontal="center"/>
    </xf>
    <xf numFmtId="0" fontId="23" fillId="0" borderId="0" xfId="19" applyFont="1" applyAlignment="1">
      <alignment horizontal="center"/>
    </xf>
    <xf numFmtId="0" fontId="29" fillId="0" borderId="0" xfId="19" applyFont="1" applyAlignment="1">
      <alignment horizontal="center"/>
    </xf>
    <xf numFmtId="0" fontId="23" fillId="0" borderId="0" xfId="19" applyFont="1" applyBorder="1" applyAlignment="1">
      <alignment horizontal="center" vertical="center"/>
    </xf>
    <xf numFmtId="0" fontId="25" fillId="0" borderId="0" xfId="19" applyFont="1" applyBorder="1" applyAlignment="1">
      <alignment horizontal="center" vertical="center"/>
    </xf>
    <xf numFmtId="0" fontId="28" fillId="0" borderId="0" xfId="19" applyFont="1"/>
    <xf numFmtId="0" fontId="26" fillId="24" borderId="0" xfId="19" applyFont="1" applyFill="1" applyBorder="1" applyAlignment="1">
      <alignment horizontal="center" vertical="center"/>
    </xf>
    <xf numFmtId="0" fontId="27" fillId="24" borderId="0" xfId="19" applyFont="1" applyFill="1" applyAlignment="1">
      <alignment horizontal="center" vertical="center"/>
    </xf>
    <xf numFmtId="0" fontId="3" fillId="24" borderId="0" xfId="19" applyFill="1"/>
    <xf numFmtId="0" fontId="3" fillId="24" borderId="0" xfId="19" applyFill="1" applyBorder="1"/>
    <xf numFmtId="0" fontId="27" fillId="24" borderId="0" xfId="19" applyFont="1" applyFill="1" applyBorder="1" applyAlignment="1">
      <alignment horizontal="center" vertical="center"/>
    </xf>
    <xf numFmtId="0" fontId="23" fillId="0" borderId="0" xfId="19" applyFont="1" applyFill="1" applyBorder="1" applyAlignment="1">
      <alignment horizontal="center" vertical="center"/>
    </xf>
    <xf numFmtId="0" fontId="23" fillId="0" borderId="0" xfId="19" applyFont="1" applyFill="1" applyBorder="1" applyAlignment="1" applyProtection="1">
      <alignment horizontal="center" vertical="center"/>
    </xf>
    <xf numFmtId="0" fontId="3" fillId="24" borderId="10" xfId="19" applyFill="1" applyBorder="1"/>
    <xf numFmtId="0" fontId="3" fillId="24" borderId="11" xfId="19" applyFill="1" applyBorder="1"/>
    <xf numFmtId="0" fontId="3" fillId="24" borderId="12" xfId="19" applyFill="1" applyBorder="1"/>
    <xf numFmtId="0" fontId="3" fillId="24" borderId="13" xfId="19" applyFill="1" applyBorder="1"/>
    <xf numFmtId="0" fontId="3" fillId="24" borderId="14" xfId="19" applyFill="1" applyBorder="1"/>
    <xf numFmtId="0" fontId="3" fillId="24" borderId="16" xfId="19" applyFill="1" applyBorder="1"/>
    <xf numFmtId="0" fontId="3" fillId="24" borderId="19" xfId="19" applyFill="1" applyBorder="1"/>
    <xf numFmtId="0" fontId="3" fillId="24" borderId="20" xfId="19" applyFill="1" applyBorder="1"/>
    <xf numFmtId="0" fontId="3" fillId="24" borderId="21" xfId="19" applyFill="1" applyBorder="1"/>
    <xf numFmtId="0" fontId="31" fillId="0" borderId="0" xfId="19" applyFont="1" applyAlignment="1">
      <alignment horizontal="center" vertical="center"/>
    </xf>
    <xf numFmtId="0" fontId="32" fillId="0" borderId="0" xfId="19" applyFont="1" applyBorder="1" applyAlignment="1">
      <alignment horizontal="center" vertical="center"/>
    </xf>
    <xf numFmtId="0" fontId="33" fillId="0" borderId="0" xfId="19" applyFont="1"/>
    <xf numFmtId="0" fontId="33" fillId="0" borderId="0" xfId="19" applyFont="1" applyAlignment="1">
      <alignment horizontal="left"/>
    </xf>
    <xf numFmtId="0" fontId="24" fillId="0" borderId="0" xfId="19" applyFont="1" applyBorder="1" applyAlignment="1">
      <alignment horizontal="left" vertical="center"/>
    </xf>
    <xf numFmtId="0" fontId="28" fillId="0" borderId="0" xfId="19" applyFont="1" applyBorder="1" applyAlignment="1">
      <alignment horizontal="right" vertical="center"/>
    </xf>
    <xf numFmtId="14" fontId="3" fillId="0" borderId="0" xfId="19" applyNumberFormat="1" applyAlignment="1">
      <alignment horizontal="left"/>
    </xf>
    <xf numFmtId="0" fontId="34" fillId="0" borderId="0" xfId="19" applyFont="1" applyAlignment="1">
      <alignment horizontal="right"/>
    </xf>
    <xf numFmtId="0" fontId="3" fillId="24" borderId="0" xfId="19" applyFont="1" applyFill="1"/>
    <xf numFmtId="0" fontId="3" fillId="0" borderId="0" xfId="19" applyFont="1" applyBorder="1" applyAlignment="1">
      <alignment horizontal="center" vertical="center"/>
    </xf>
    <xf numFmtId="0" fontId="3" fillId="0" borderId="0" xfId="19" applyBorder="1"/>
    <xf numFmtId="0" fontId="3" fillId="0" borderId="0" xfId="19" applyFont="1" applyBorder="1" applyAlignment="1" applyProtection="1">
      <alignment horizontal="center" vertical="center"/>
    </xf>
    <xf numFmtId="0" fontId="25" fillId="0" borderId="39" xfId="19" applyFont="1" applyBorder="1" applyAlignment="1">
      <alignment horizontal="right" vertical="center"/>
    </xf>
    <xf numFmtId="0" fontId="25" fillId="0" borderId="40" xfId="19" applyFont="1" applyBorder="1" applyAlignment="1">
      <alignment horizontal="right" vertical="center"/>
    </xf>
    <xf numFmtId="0" fontId="25" fillId="0" borderId="42" xfId="19" applyFont="1" applyBorder="1" applyAlignment="1">
      <alignment horizontal="right" vertical="center"/>
    </xf>
    <xf numFmtId="0" fontId="25" fillId="0" borderId="43" xfId="19" applyFont="1" applyBorder="1" applyAlignment="1">
      <alignment horizontal="right" vertical="center"/>
    </xf>
    <xf numFmtId="0" fontId="25" fillId="0" borderId="44" xfId="19" applyFont="1" applyBorder="1" applyAlignment="1">
      <alignment horizontal="right" vertical="center"/>
    </xf>
    <xf numFmtId="0" fontId="26" fillId="0" borderId="0" xfId="19" applyFont="1" applyAlignment="1">
      <alignment horizontal="left" vertical="center"/>
    </xf>
    <xf numFmtId="0" fontId="35" fillId="0" borderId="14" xfId="19" applyFont="1" applyFill="1" applyBorder="1" applyAlignment="1" applyProtection="1">
      <alignment horizontal="center" vertical="center"/>
    </xf>
    <xf numFmtId="0" fontId="35" fillId="0" borderId="11" xfId="19" applyFont="1" applyFill="1" applyBorder="1" applyAlignment="1" applyProtection="1">
      <alignment horizontal="center" vertical="center"/>
    </xf>
    <xf numFmtId="0" fontId="35" fillId="0" borderId="16" xfId="19" applyFont="1" applyFill="1" applyBorder="1" applyAlignment="1" applyProtection="1">
      <alignment horizontal="center" vertical="center"/>
    </xf>
    <xf numFmtId="0" fontId="5" fillId="0" borderId="0" xfId="19" applyFont="1"/>
    <xf numFmtId="14" fontId="34" fillId="0" borderId="0" xfId="19" applyNumberFormat="1" applyFont="1" applyAlignment="1">
      <alignment horizontal="center"/>
    </xf>
    <xf numFmtId="0" fontId="0" fillId="24" borderId="0" xfId="19" applyFont="1" applyFill="1"/>
    <xf numFmtId="0" fontId="23" fillId="0" borderId="50" xfId="19" applyFont="1" applyBorder="1" applyAlignment="1">
      <alignment horizontal="center" vertical="center"/>
    </xf>
    <xf numFmtId="0" fontId="25" fillId="0" borderId="50" xfId="19" applyFont="1" applyBorder="1" applyAlignment="1">
      <alignment horizontal="center" vertical="center"/>
    </xf>
    <xf numFmtId="0" fontId="3" fillId="25" borderId="0" xfId="19" applyFill="1"/>
    <xf numFmtId="0" fontId="3" fillId="25" borderId="0" xfId="19" applyFont="1" applyFill="1"/>
    <xf numFmtId="0" fontId="0" fillId="0" borderId="0" xfId="0" applyAlignment="1">
      <alignment horizontal="center" vertical="center"/>
    </xf>
    <xf numFmtId="0" fontId="3" fillId="25" borderId="16" xfId="19" applyFill="1" applyBorder="1"/>
    <xf numFmtId="0" fontId="34" fillId="28" borderId="0" xfId="19" applyFont="1" applyFill="1" applyAlignment="1">
      <alignment horizontal="left" vertical="center" wrapText="1"/>
    </xf>
    <xf numFmtId="0" fontId="34" fillId="0" borderId="11" xfId="19" applyFont="1" applyBorder="1" applyAlignment="1">
      <alignment horizontal="center" vertical="center" wrapText="1"/>
    </xf>
    <xf numFmtId="0" fontId="3" fillId="0" borderId="11" xfId="19" applyBorder="1"/>
    <xf numFmtId="0" fontId="23" fillId="29" borderId="69" xfId="19" applyFont="1" applyFill="1" applyBorder="1" applyAlignment="1">
      <alignment horizontal="center" vertical="center"/>
    </xf>
    <xf numFmtId="0" fontId="3" fillId="29" borderId="15" xfId="19" applyFill="1" applyBorder="1"/>
    <xf numFmtId="0" fontId="23" fillId="27" borderId="70" xfId="19" applyFont="1" applyFill="1" applyBorder="1" applyAlignment="1">
      <alignment horizontal="center" vertical="center"/>
    </xf>
    <xf numFmtId="0" fontId="25" fillId="27" borderId="71" xfId="19" applyFont="1" applyFill="1" applyBorder="1" applyAlignment="1">
      <alignment horizontal="center" vertical="center"/>
    </xf>
    <xf numFmtId="0" fontId="25" fillId="27" borderId="72" xfId="19" applyFont="1" applyFill="1" applyBorder="1" applyAlignment="1">
      <alignment horizontal="center" vertical="center"/>
    </xf>
    <xf numFmtId="0" fontId="25" fillId="27" borderId="73" xfId="19" applyFont="1" applyFill="1" applyBorder="1" applyAlignment="1">
      <alignment horizontal="center" vertical="center"/>
    </xf>
    <xf numFmtId="0" fontId="25" fillId="27" borderId="74" xfId="19" applyFont="1" applyFill="1" applyBorder="1" applyAlignment="1">
      <alignment horizontal="center" vertical="center"/>
    </xf>
    <xf numFmtId="0" fontId="25" fillId="27" borderId="75" xfId="19" applyFont="1" applyFill="1" applyBorder="1" applyAlignment="1">
      <alignment horizontal="center" vertical="center"/>
    </xf>
    <xf numFmtId="0" fontId="3" fillId="29" borderId="22" xfId="19" applyFont="1" applyFill="1" applyBorder="1"/>
    <xf numFmtId="0" fontId="3" fillId="29" borderId="58" xfId="19" applyFont="1" applyFill="1" applyBorder="1"/>
    <xf numFmtId="0" fontId="23" fillId="26" borderId="14" xfId="19" applyFont="1" applyFill="1" applyBorder="1" applyAlignment="1">
      <alignment horizontal="center" vertical="center"/>
    </xf>
    <xf numFmtId="0" fontId="23" fillId="26" borderId="11" xfId="19" applyFont="1" applyFill="1" applyBorder="1" applyAlignment="1">
      <alignment horizontal="center" vertical="center"/>
    </xf>
    <xf numFmtId="0" fontId="23" fillId="26" borderId="16" xfId="19" applyFont="1" applyFill="1" applyBorder="1" applyAlignment="1">
      <alignment horizontal="center" vertical="center"/>
    </xf>
    <xf numFmtId="0" fontId="23" fillId="26" borderId="23" xfId="19" applyFont="1" applyFill="1" applyBorder="1" applyAlignment="1">
      <alignment horizontal="center" vertical="center"/>
    </xf>
    <xf numFmtId="0" fontId="23" fillId="26" borderId="24" xfId="19" applyFont="1" applyFill="1" applyBorder="1" applyAlignment="1">
      <alignment horizontal="center" vertical="center"/>
    </xf>
    <xf numFmtId="0" fontId="23" fillId="26" borderId="25" xfId="19" applyFont="1" applyFill="1" applyBorder="1" applyAlignment="1">
      <alignment horizontal="center" vertical="center"/>
    </xf>
    <xf numFmtId="0" fontId="0" fillId="28" borderId="0" xfId="0" applyFill="1"/>
    <xf numFmtId="0" fontId="0" fillId="0" borderId="0" xfId="0" applyAlignment="1">
      <alignment horizontal="right" vertical="center"/>
    </xf>
    <xf numFmtId="0" fontId="0" fillId="26" borderId="68" xfId="0" applyFill="1" applyBorder="1" applyAlignment="1">
      <alignment horizontal="center" vertical="center"/>
    </xf>
    <xf numFmtId="0" fontId="28" fillId="0" borderId="0" xfId="19" applyFont="1" applyFill="1" applyBorder="1" applyAlignment="1">
      <alignment horizontal="right" vertical="center"/>
    </xf>
    <xf numFmtId="0" fontId="36" fillId="0" borderId="0" xfId="19" applyFont="1" applyFill="1" applyBorder="1" applyAlignment="1">
      <alignment horizontal="right" vertical="center"/>
    </xf>
    <xf numFmtId="0" fontId="24" fillId="25" borderId="0" xfId="19" applyFont="1" applyFill="1" applyBorder="1" applyAlignment="1">
      <alignment horizontal="center" vertical="center"/>
    </xf>
    <xf numFmtId="0" fontId="37" fillId="24" borderId="38" xfId="19" applyFont="1" applyFill="1" applyBorder="1" applyAlignment="1">
      <alignment horizontal="center" vertical="center"/>
    </xf>
    <xf numFmtId="0" fontId="37" fillId="24" borderId="17" xfId="19" applyFont="1" applyFill="1" applyBorder="1" applyAlignment="1">
      <alignment horizontal="center" vertical="center"/>
    </xf>
    <xf numFmtId="0" fontId="37" fillId="24" borderId="18" xfId="19" applyFont="1" applyFill="1" applyBorder="1" applyAlignment="1">
      <alignment horizontal="center" vertical="center"/>
    </xf>
    <xf numFmtId="0" fontId="38" fillId="0" borderId="45" xfId="19" applyFont="1" applyBorder="1" applyAlignment="1">
      <alignment horizontal="left" vertical="center"/>
    </xf>
    <xf numFmtId="0" fontId="38" fillId="0" borderId="46" xfId="19" applyFont="1" applyBorder="1" applyAlignment="1">
      <alignment horizontal="left" vertical="center"/>
    </xf>
    <xf numFmtId="0" fontId="38" fillId="0" borderId="47" xfId="19" applyFont="1" applyBorder="1" applyAlignment="1">
      <alignment horizontal="left" vertical="center"/>
    </xf>
    <xf numFmtId="0" fontId="38" fillId="0" borderId="48" xfId="19" applyFont="1" applyBorder="1" applyAlignment="1">
      <alignment horizontal="left" vertical="center"/>
    </xf>
    <xf numFmtId="0" fontId="38" fillId="0" borderId="67" xfId="19" applyFont="1" applyBorder="1" applyAlignment="1">
      <alignment horizontal="left" vertical="center"/>
    </xf>
    <xf numFmtId="0" fontId="39" fillId="0" borderId="77" xfId="0" applyFont="1" applyBorder="1" applyAlignment="1">
      <alignment horizontal="center" vertical="center" wrapText="1"/>
    </xf>
    <xf numFmtId="0" fontId="40" fillId="0" borderId="77" xfId="0" applyFont="1" applyBorder="1" applyAlignment="1">
      <alignment horizontal="center" vertical="center" wrapText="1"/>
    </xf>
    <xf numFmtId="0" fontId="42" fillId="30" borderId="68" xfId="19" applyFont="1" applyFill="1" applyBorder="1" applyAlignment="1">
      <alignment horizontal="center" vertical="center"/>
    </xf>
    <xf numFmtId="0" fontId="0" fillId="30" borderId="0" xfId="19" applyFont="1" applyFill="1"/>
    <xf numFmtId="0" fontId="24" fillId="30" borderId="0" xfId="19" applyFont="1" applyFill="1" applyBorder="1" applyAlignment="1">
      <alignment horizontal="center" vertical="center"/>
    </xf>
    <xf numFmtId="0" fontId="38" fillId="30" borderId="47" xfId="19" applyFont="1" applyFill="1" applyBorder="1" applyAlignment="1">
      <alignment horizontal="left" vertical="center"/>
    </xf>
    <xf numFmtId="0" fontId="38" fillId="30" borderId="49" xfId="19" applyFont="1" applyFill="1" applyBorder="1" applyAlignment="1">
      <alignment horizontal="left" vertical="center"/>
    </xf>
    <xf numFmtId="0" fontId="25" fillId="30" borderId="41" xfId="19" applyFont="1" applyFill="1" applyBorder="1" applyAlignment="1">
      <alignment horizontal="right" vertical="center"/>
    </xf>
    <xf numFmtId="0" fontId="37" fillId="30" borderId="18" xfId="19" applyFont="1" applyFill="1" applyBorder="1" applyAlignment="1">
      <alignment horizontal="center" vertical="center"/>
    </xf>
    <xf numFmtId="0" fontId="25" fillId="30" borderId="44" xfId="19" applyFont="1" applyFill="1" applyBorder="1" applyAlignment="1">
      <alignment horizontal="right" vertical="center"/>
    </xf>
    <xf numFmtId="176" fontId="27" fillId="0" borderId="0" xfId="19" applyNumberFormat="1" applyFont="1" applyAlignment="1">
      <alignment horizontal="center" vertical="center"/>
    </xf>
    <xf numFmtId="0" fontId="0" fillId="0" borderId="0" xfId="19" applyFont="1"/>
    <xf numFmtId="0" fontId="25" fillId="31" borderId="43" xfId="19" applyFont="1" applyFill="1" applyBorder="1" applyAlignment="1">
      <alignment horizontal="right" vertical="center"/>
    </xf>
    <xf numFmtId="0" fontId="41" fillId="31" borderId="67" xfId="19" applyFont="1" applyFill="1" applyBorder="1" applyAlignment="1">
      <alignment horizontal="left" vertical="center"/>
    </xf>
    <xf numFmtId="0" fontId="25" fillId="31" borderId="44" xfId="19" applyFont="1" applyFill="1" applyBorder="1" applyAlignment="1">
      <alignment horizontal="right" vertical="center"/>
    </xf>
    <xf numFmtId="0" fontId="41" fillId="31" borderId="49" xfId="19" applyFont="1" applyFill="1" applyBorder="1" applyAlignment="1">
      <alignment horizontal="left" vertical="center"/>
    </xf>
    <xf numFmtId="0" fontId="0" fillId="25" borderId="0" xfId="19" applyFont="1" applyFill="1"/>
    <xf numFmtId="0" fontId="23" fillId="0" borderId="16" xfId="19" applyFont="1" applyBorder="1" applyAlignment="1">
      <alignment horizontal="center" vertical="center"/>
    </xf>
    <xf numFmtId="0" fontId="23" fillId="0" borderId="37" xfId="19" applyFont="1" applyBorder="1" applyAlignment="1">
      <alignment horizontal="center" vertical="center"/>
    </xf>
    <xf numFmtId="0" fontId="3" fillId="29" borderId="58" xfId="19" applyFont="1" applyFill="1" applyBorder="1" applyAlignment="1">
      <alignment horizontal="center" vertical="center"/>
    </xf>
    <xf numFmtId="0" fontId="3" fillId="29" borderId="76" xfId="19" applyFont="1" applyFill="1" applyBorder="1" applyAlignment="1">
      <alignment horizontal="center" vertical="center"/>
    </xf>
    <xf numFmtId="0" fontId="23" fillId="29" borderId="15" xfId="19" applyFont="1" applyFill="1" applyBorder="1" applyAlignment="1">
      <alignment horizontal="center" vertical="center"/>
    </xf>
    <xf numFmtId="0" fontId="23" fillId="29" borderId="59" xfId="19" applyFont="1" applyFill="1" applyBorder="1" applyAlignment="1">
      <alignment horizontal="center" vertical="center"/>
    </xf>
    <xf numFmtId="0" fontId="23" fillId="0" borderId="12" xfId="19" applyFont="1" applyBorder="1" applyAlignment="1">
      <alignment horizontal="center" vertical="center"/>
    </xf>
    <xf numFmtId="0" fontId="23" fillId="0" borderId="32" xfId="19" applyFont="1" applyBorder="1" applyAlignment="1">
      <alignment horizontal="center" vertical="center"/>
    </xf>
    <xf numFmtId="0" fontId="23" fillId="0" borderId="10" xfId="19" applyFont="1" applyBorder="1" applyAlignment="1" applyProtection="1">
      <alignment horizontal="center" vertical="center"/>
    </xf>
    <xf numFmtId="0" fontId="23" fillId="0" borderId="33" xfId="19" applyFont="1" applyBorder="1" applyAlignment="1" applyProtection="1">
      <alignment horizontal="center" vertical="center"/>
    </xf>
    <xf numFmtId="0" fontId="23" fillId="0" borderId="11" xfId="19" applyFont="1" applyBorder="1" applyAlignment="1" applyProtection="1">
      <alignment horizontal="center" vertical="center"/>
    </xf>
    <xf numFmtId="0" fontId="23" fillId="0" borderId="28" xfId="19" applyFont="1" applyBorder="1" applyAlignment="1" applyProtection="1">
      <alignment horizontal="center" vertical="center"/>
    </xf>
    <xf numFmtId="0" fontId="23" fillId="0" borderId="12" xfId="19" applyFont="1" applyBorder="1" applyAlignment="1" applyProtection="1">
      <alignment horizontal="center" vertical="center"/>
    </xf>
    <xf numFmtId="0" fontId="23" fillId="0" borderId="32" xfId="19" applyFont="1" applyBorder="1" applyAlignment="1" applyProtection="1">
      <alignment horizontal="center" vertical="center"/>
    </xf>
    <xf numFmtId="0" fontId="3" fillId="27" borderId="55" xfId="19" applyFont="1" applyFill="1" applyBorder="1" applyAlignment="1" applyProtection="1">
      <alignment horizontal="center" vertical="center"/>
    </xf>
    <xf numFmtId="0" fontId="3" fillId="27" borderId="26" xfId="19" applyFont="1" applyFill="1" applyBorder="1" applyAlignment="1" applyProtection="1">
      <alignment horizontal="center" vertical="center"/>
    </xf>
    <xf numFmtId="0" fontId="23" fillId="0" borderId="14" xfId="19" applyFont="1" applyBorder="1" applyAlignment="1" applyProtection="1">
      <alignment horizontal="center" vertical="center"/>
    </xf>
    <xf numFmtId="0" fontId="0" fillId="27" borderId="53" xfId="19" applyFont="1" applyFill="1" applyBorder="1" applyAlignment="1" applyProtection="1">
      <alignment horizontal="center" vertical="center"/>
    </xf>
    <xf numFmtId="0" fontId="3" fillId="27" borderId="36" xfId="19" applyFont="1" applyFill="1" applyBorder="1" applyAlignment="1" applyProtection="1">
      <alignment horizontal="center" vertical="center"/>
    </xf>
    <xf numFmtId="0" fontId="3" fillId="27" borderId="54" xfId="19" applyFont="1" applyFill="1" applyBorder="1" applyAlignment="1" applyProtection="1">
      <alignment horizontal="center" vertical="center"/>
    </xf>
    <xf numFmtId="0" fontId="3" fillId="27" borderId="29" xfId="19" applyFont="1" applyFill="1" applyBorder="1" applyAlignment="1" applyProtection="1">
      <alignment horizontal="center" vertical="center"/>
    </xf>
    <xf numFmtId="0" fontId="23" fillId="0" borderId="16" xfId="19" applyFont="1" applyBorder="1" applyAlignment="1" applyProtection="1">
      <alignment horizontal="center" vertical="center"/>
    </xf>
    <xf numFmtId="0" fontId="3" fillId="29" borderId="56" xfId="19" applyFont="1" applyFill="1" applyBorder="1" applyAlignment="1">
      <alignment horizontal="center" vertical="center"/>
    </xf>
    <xf numFmtId="0" fontId="3" fillId="29" borderId="57" xfId="19" applyFont="1" applyFill="1" applyBorder="1" applyAlignment="1">
      <alignment horizontal="center" vertical="center"/>
    </xf>
    <xf numFmtId="0" fontId="3" fillId="27" borderId="40" xfId="19" applyFont="1" applyFill="1" applyBorder="1" applyAlignment="1" applyProtection="1">
      <alignment horizontal="center" vertical="center"/>
    </xf>
    <xf numFmtId="0" fontId="3" fillId="27" borderId="46" xfId="19" applyFont="1" applyFill="1" applyBorder="1" applyAlignment="1" applyProtection="1">
      <alignment horizontal="center" vertical="center"/>
    </xf>
    <xf numFmtId="0" fontId="23" fillId="0" borderId="19" xfId="19" applyFont="1" applyBorder="1" applyAlignment="1" applyProtection="1">
      <alignment horizontal="center" vertical="center"/>
    </xf>
    <xf numFmtId="0" fontId="3" fillId="29" borderId="51" xfId="19" applyFont="1" applyFill="1" applyBorder="1" applyAlignment="1">
      <alignment horizontal="center" vertical="center"/>
    </xf>
    <xf numFmtId="0" fontId="3" fillId="29" borderId="52" xfId="19" applyFont="1" applyFill="1" applyBorder="1" applyAlignment="1">
      <alignment horizontal="center" vertical="center"/>
    </xf>
    <xf numFmtId="0" fontId="23" fillId="29" borderId="62" xfId="19" applyFont="1" applyFill="1" applyBorder="1" applyAlignment="1">
      <alignment horizontal="center" vertical="center"/>
    </xf>
    <xf numFmtId="0" fontId="23" fillId="29" borderId="63" xfId="19" applyFont="1" applyFill="1" applyBorder="1" applyAlignment="1">
      <alignment horizontal="center" vertical="center"/>
    </xf>
    <xf numFmtId="0" fontId="23" fillId="27" borderId="64" xfId="19" applyFont="1" applyFill="1" applyBorder="1" applyAlignment="1">
      <alignment horizontal="center" vertical="center"/>
    </xf>
    <xf numFmtId="0" fontId="23" fillId="27" borderId="30" xfId="19" applyFont="1" applyFill="1" applyBorder="1" applyAlignment="1">
      <alignment horizontal="center" vertical="center"/>
    </xf>
    <xf numFmtId="0" fontId="25" fillId="27" borderId="65" xfId="19" applyFont="1" applyFill="1" applyBorder="1" applyAlignment="1" applyProtection="1">
      <alignment horizontal="center" vertical="center"/>
    </xf>
    <xf numFmtId="0" fontId="25" fillId="27" borderId="34" xfId="19" applyFont="1" applyFill="1" applyBorder="1" applyAlignment="1" applyProtection="1">
      <alignment horizontal="center" vertical="center"/>
    </xf>
    <xf numFmtId="0" fontId="25" fillId="27" borderId="60" xfId="19" applyFont="1" applyFill="1" applyBorder="1" applyAlignment="1" applyProtection="1">
      <alignment horizontal="center" vertical="center"/>
    </xf>
    <xf numFmtId="0" fontId="25" fillId="27" borderId="27" xfId="19" applyFont="1" applyFill="1" applyBorder="1" applyAlignment="1" applyProtection="1">
      <alignment horizontal="center" vertical="center"/>
    </xf>
    <xf numFmtId="0" fontId="25" fillId="27" borderId="66" xfId="19" applyFont="1" applyFill="1" applyBorder="1" applyAlignment="1">
      <alignment horizontal="center" vertical="center"/>
    </xf>
    <xf numFmtId="0" fontId="25" fillId="27" borderId="35" xfId="19" applyFont="1" applyFill="1" applyBorder="1" applyAlignment="1">
      <alignment horizontal="center" vertical="center"/>
    </xf>
    <xf numFmtId="0" fontId="0" fillId="27" borderId="54" xfId="19" applyFont="1" applyFill="1" applyBorder="1" applyAlignment="1" applyProtection="1">
      <alignment horizontal="center" vertical="center"/>
    </xf>
    <xf numFmtId="0" fontId="25" fillId="27" borderId="61" xfId="19" applyFont="1" applyFill="1" applyBorder="1" applyAlignment="1" applyProtection="1">
      <alignment horizontal="center" vertical="center"/>
    </xf>
    <xf numFmtId="0" fontId="25" fillId="27" borderId="31" xfId="19" applyFont="1" applyFill="1" applyBorder="1" applyAlignment="1" applyProtection="1">
      <alignment horizontal="center" vertical="center"/>
    </xf>
    <xf numFmtId="0" fontId="23" fillId="29" borderId="11" xfId="19" applyFont="1" applyFill="1" applyBorder="1" applyAlignment="1">
      <alignment horizontal="center" vertical="center"/>
    </xf>
    <xf numFmtId="0" fontId="3" fillId="29" borderId="11" xfId="19" applyFill="1" applyBorder="1"/>
    <xf numFmtId="0" fontId="30" fillId="0" borderId="11" xfId="19" applyFont="1" applyBorder="1" applyAlignment="1">
      <alignment horizontal="center" vertical="center"/>
    </xf>
    <xf numFmtId="0" fontId="23" fillId="0" borderId="11" xfId="19" applyFont="1" applyBorder="1" applyAlignment="1">
      <alignment horizontal="center" vertical="center"/>
    </xf>
    <xf numFmtId="0" fontId="45" fillId="0" borderId="0" xfId="19" applyFont="1" applyBorder="1" applyAlignment="1">
      <alignment horizontal="center" vertical="center"/>
    </xf>
    <xf numFmtId="0" fontId="46" fillId="0" borderId="0" xfId="19" applyFont="1" applyBorder="1" applyAlignment="1">
      <alignment horizontal="center" vertical="center"/>
    </xf>
  </cellXfs>
  <cellStyles count="61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43"/>
    <cellStyle name="一般 3" xfId="44"/>
    <cellStyle name="一般_93_301_130" xfId="19"/>
    <cellStyle name="已瀏覽過的超連結" xfId="46" builtinId="9" hidden="1"/>
    <cellStyle name="已瀏覽過的超連結" xfId="48" builtinId="9" hidden="1"/>
    <cellStyle name="已瀏覽過的超連結" xfId="50" builtinId="9" hidden="1"/>
    <cellStyle name="已瀏覽過的超連結" xfId="52" builtinId="9" hidden="1"/>
    <cellStyle name="已瀏覽過的超連結" xfId="54" builtinId="9" hidden="1"/>
    <cellStyle name="已瀏覽過的超連結" xfId="56" builtinId="9" hidden="1"/>
    <cellStyle name="已瀏覽過的超連結" xfId="58" builtinId="9" hidden="1"/>
    <cellStyle name="已瀏覽過的超連結" xfId="60" builtinId="9" hidden="1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超連結" xfId="45" builtinId="8" hidden="1"/>
    <cellStyle name="超連結" xfId="47" builtinId="8" hidden="1"/>
    <cellStyle name="超連結" xfId="49" builtinId="8" hidden="1"/>
    <cellStyle name="超連結" xfId="51" builtinId="8" hidden="1"/>
    <cellStyle name="超連結" xfId="53" builtinId="8" hidden="1"/>
    <cellStyle name="超連結" xfId="55" builtinId="8" hidden="1"/>
    <cellStyle name="超連結" xfId="57" builtinId="8" hidden="1"/>
    <cellStyle name="超連結" xfId="59" builtinId="8" hidde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4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rgb="FFC00000"/>
  </sheetPr>
  <dimension ref="A1:E34"/>
  <sheetViews>
    <sheetView workbookViewId="0">
      <selection activeCell="B19" sqref="B19"/>
    </sheetView>
  </sheetViews>
  <sheetFormatPr defaultColWidth="8.875" defaultRowHeight="16.5"/>
  <cols>
    <col min="1" max="1" width="5.5" bestFit="1" customWidth="1"/>
    <col min="3" max="4" width="15.5" bestFit="1" customWidth="1"/>
    <col min="5" max="6" width="13.625" customWidth="1"/>
  </cols>
  <sheetData>
    <row r="1" spans="1:5">
      <c r="A1" t="s">
        <v>0</v>
      </c>
      <c r="B1" t="s">
        <v>1</v>
      </c>
      <c r="D1" s="81" t="s">
        <v>51</v>
      </c>
      <c r="E1" s="82">
        <v>814</v>
      </c>
    </row>
    <row r="2" spans="1:5">
      <c r="A2" s="94">
        <v>1</v>
      </c>
      <c r="B2" s="94" t="s">
        <v>68</v>
      </c>
      <c r="D2" s="81" t="s">
        <v>52</v>
      </c>
      <c r="E2" s="82" t="s">
        <v>67</v>
      </c>
    </row>
    <row r="3" spans="1:5">
      <c r="A3" s="94">
        <v>2</v>
      </c>
      <c r="B3" s="94" t="s">
        <v>69</v>
      </c>
    </row>
    <row r="4" spans="1:5">
      <c r="A4" s="94">
        <v>3</v>
      </c>
      <c r="B4" s="94" t="s">
        <v>70</v>
      </c>
      <c r="D4" s="80" t="s">
        <v>55</v>
      </c>
    </row>
    <row r="5" spans="1:5">
      <c r="A5" s="94">
        <v>4</v>
      </c>
      <c r="B5" s="94" t="s">
        <v>71</v>
      </c>
      <c r="D5" s="80" t="s">
        <v>50</v>
      </c>
    </row>
    <row r="6" spans="1:5">
      <c r="A6" s="94">
        <v>5</v>
      </c>
      <c r="B6" s="94" t="s">
        <v>72</v>
      </c>
      <c r="D6" s="80" t="s">
        <v>53</v>
      </c>
    </row>
    <row r="7" spans="1:5">
      <c r="A7" s="94">
        <v>7</v>
      </c>
      <c r="B7" s="94" t="s">
        <v>73</v>
      </c>
      <c r="D7" s="80" t="s">
        <v>54</v>
      </c>
    </row>
    <row r="8" spans="1:5">
      <c r="A8" s="94">
        <v>8</v>
      </c>
      <c r="B8" s="94" t="s">
        <v>74</v>
      </c>
    </row>
    <row r="9" spans="1:5">
      <c r="A9" s="94">
        <v>9</v>
      </c>
      <c r="B9" s="94" t="s">
        <v>75</v>
      </c>
    </row>
    <row r="10" spans="1:5">
      <c r="A10" s="94">
        <v>10</v>
      </c>
      <c r="B10" s="94" t="s">
        <v>76</v>
      </c>
    </row>
    <row r="11" spans="1:5">
      <c r="A11" s="94">
        <v>11</v>
      </c>
      <c r="B11" s="94" t="s">
        <v>77</v>
      </c>
    </row>
    <row r="12" spans="1:5">
      <c r="A12" s="94">
        <v>12</v>
      </c>
      <c r="B12" s="94" t="s">
        <v>78</v>
      </c>
    </row>
    <row r="13" spans="1:5">
      <c r="A13" s="94">
        <v>13</v>
      </c>
      <c r="B13" s="94" t="s">
        <v>79</v>
      </c>
    </row>
    <row r="14" spans="1:5">
      <c r="A14" s="94">
        <v>14</v>
      </c>
      <c r="B14" s="94" t="s">
        <v>80</v>
      </c>
    </row>
    <row r="15" spans="1:5">
      <c r="A15" s="94">
        <v>15</v>
      </c>
      <c r="B15" s="94" t="s">
        <v>81</v>
      </c>
    </row>
    <row r="16" spans="1:5">
      <c r="A16" s="94">
        <v>16</v>
      </c>
      <c r="B16" s="94" t="s">
        <v>82</v>
      </c>
    </row>
    <row r="17" spans="1:2">
      <c r="A17" s="94">
        <v>17</v>
      </c>
      <c r="B17" s="94" t="s">
        <v>83</v>
      </c>
    </row>
    <row r="18" spans="1:2">
      <c r="A18" s="94">
        <v>18</v>
      </c>
      <c r="B18" s="94" t="s">
        <v>84</v>
      </c>
    </row>
    <row r="19" spans="1:2">
      <c r="A19" s="94">
        <v>19</v>
      </c>
      <c r="B19" s="95" t="s">
        <v>124</v>
      </c>
    </row>
    <row r="20" spans="1:2">
      <c r="A20" s="94">
        <v>31</v>
      </c>
      <c r="B20" s="94" t="s">
        <v>85</v>
      </c>
    </row>
    <row r="21" spans="1:2">
      <c r="A21" s="94">
        <v>32</v>
      </c>
      <c r="B21" s="94" t="s">
        <v>86</v>
      </c>
    </row>
    <row r="22" spans="1:2">
      <c r="A22" s="94">
        <v>33</v>
      </c>
      <c r="B22" s="94" t="s">
        <v>87</v>
      </c>
    </row>
    <row r="23" spans="1:2">
      <c r="A23" s="94">
        <v>34</v>
      </c>
      <c r="B23" s="94" t="s">
        <v>88</v>
      </c>
    </row>
    <row r="24" spans="1:2">
      <c r="A24" s="94">
        <v>35</v>
      </c>
      <c r="B24" s="94" t="s">
        <v>89</v>
      </c>
    </row>
    <row r="25" spans="1:2">
      <c r="A25" s="94">
        <v>36</v>
      </c>
      <c r="B25" s="94" t="s">
        <v>90</v>
      </c>
    </row>
    <row r="26" spans="1:2">
      <c r="A26" s="94">
        <v>37</v>
      </c>
      <c r="B26" s="94" t="s">
        <v>91</v>
      </c>
    </row>
    <row r="27" spans="1:2">
      <c r="A27" s="94">
        <v>38</v>
      </c>
      <c r="B27" s="94" t="s">
        <v>92</v>
      </c>
    </row>
    <row r="28" spans="1:2">
      <c r="A28" s="94">
        <v>39</v>
      </c>
      <c r="B28" s="94" t="s">
        <v>93</v>
      </c>
    </row>
    <row r="29" spans="1:2">
      <c r="A29" s="94">
        <v>40</v>
      </c>
      <c r="B29" s="94" t="s">
        <v>94</v>
      </c>
    </row>
    <row r="30" spans="1:2">
      <c r="A30" s="94">
        <v>41</v>
      </c>
      <c r="B30" s="94" t="s">
        <v>95</v>
      </c>
    </row>
    <row r="31" spans="1:2">
      <c r="A31" s="94">
        <v>42</v>
      </c>
      <c r="B31" s="94" t="s">
        <v>96</v>
      </c>
    </row>
    <row r="32" spans="1:2">
      <c r="A32" s="94">
        <v>43</v>
      </c>
      <c r="B32" s="94" t="s">
        <v>97</v>
      </c>
    </row>
    <row r="33" spans="1:2">
      <c r="A33" s="94">
        <v>44</v>
      </c>
      <c r="B33" s="94" t="s">
        <v>98</v>
      </c>
    </row>
    <row r="34" spans="1:2">
      <c r="A34" s="94">
        <v>45</v>
      </c>
      <c r="B34" s="94" t="s">
        <v>99</v>
      </c>
    </row>
  </sheetData>
  <phoneticPr fontId="4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A1:AB52"/>
  <sheetViews>
    <sheetView tabSelected="1" workbookViewId="0">
      <selection activeCell="T10" sqref="T10"/>
    </sheetView>
  </sheetViews>
  <sheetFormatPr defaultColWidth="8.875" defaultRowHeight="16.5"/>
  <cols>
    <col min="1" max="1" width="5" style="2" customWidth="1"/>
    <col min="2" max="2" width="4.25" style="2" customWidth="1"/>
    <col min="3" max="3" width="9.125" style="2" customWidth="1"/>
    <col min="4" max="4" width="3.625" style="2" hidden="1" customWidth="1"/>
    <col min="5" max="5" width="9.625" style="2" hidden="1" customWidth="1"/>
    <col min="6" max="6" width="3.625" style="2" hidden="1" customWidth="1"/>
    <col min="7" max="7" width="3.625" style="2" customWidth="1"/>
    <col min="8" max="8" width="9.625" style="2" customWidth="1"/>
    <col min="9" max="9" width="3.625" style="2" hidden="1" customWidth="1"/>
    <col min="10" max="10" width="3.625" style="2" customWidth="1"/>
    <col min="11" max="11" width="9.625" style="2" customWidth="1"/>
    <col min="12" max="12" width="3.625" style="2" hidden="1" customWidth="1"/>
    <col min="13" max="13" width="3.625" style="2" customWidth="1"/>
    <col min="14" max="14" width="9.625" style="2" customWidth="1"/>
    <col min="15" max="15" width="3.625" style="2" hidden="1" customWidth="1"/>
    <col min="16" max="16" width="3.625" style="2" customWidth="1"/>
    <col min="17" max="17" width="9.625" style="2" customWidth="1"/>
    <col min="18" max="18" width="3.625" style="2" hidden="1" customWidth="1"/>
    <col min="19" max="19" width="3.625" style="2" customWidth="1"/>
    <col min="20" max="20" width="9.625" style="2" customWidth="1"/>
    <col min="21" max="21" width="3.625" style="2" customWidth="1"/>
    <col min="22" max="22" width="9.625" style="2" customWidth="1"/>
    <col min="23" max="23" width="3.625" style="2" customWidth="1"/>
    <col min="24" max="24" width="3" style="2" customWidth="1"/>
    <col min="25" max="25" width="9.5" style="2" bestFit="1" customWidth="1"/>
    <col min="26" max="26" width="3.5" style="2" bestFit="1" customWidth="1"/>
    <col min="27" max="27" width="8" style="2" bestFit="1" customWidth="1"/>
    <col min="28" max="28" width="10.125" style="2" bestFit="1" customWidth="1"/>
    <col min="29" max="16384" width="8.875" style="2"/>
  </cols>
  <sheetData>
    <row r="1" spans="1:28" ht="30" customHeight="1" thickBot="1">
      <c r="D1" s="35"/>
      <c r="E1" s="84">
        <f>名單!E1</f>
        <v>814</v>
      </c>
      <c r="F1" s="85"/>
      <c r="G1" s="35" t="s">
        <v>123</v>
      </c>
      <c r="H1" s="1"/>
      <c r="I1" s="85"/>
      <c r="J1" s="1"/>
      <c r="K1" s="1"/>
      <c r="L1" s="85"/>
      <c r="M1" s="98"/>
      <c r="N1" s="98" t="s">
        <v>127</v>
      </c>
      <c r="O1" s="98"/>
      <c r="P1" s="98"/>
      <c r="Q1" s="36" t="s">
        <v>49</v>
      </c>
      <c r="R1" s="85"/>
      <c r="S1" s="1"/>
      <c r="T1" s="83" t="str">
        <f>名單!E2</f>
        <v>楊雨霏</v>
      </c>
      <c r="U1" s="1"/>
      <c r="V1" s="83"/>
      <c r="W1" s="158" t="s">
        <v>141</v>
      </c>
      <c r="Z1" s="62" t="s">
        <v>46</v>
      </c>
      <c r="AA1" s="62" t="s">
        <v>47</v>
      </c>
      <c r="AB1" s="61" t="s">
        <v>48</v>
      </c>
    </row>
    <row r="2" spans="1:28" ht="39.950000000000003" customHeight="1">
      <c r="A2" s="32">
        <v>5</v>
      </c>
      <c r="B2" s="32"/>
      <c r="D2" s="43"/>
      <c r="E2" s="89" t="str">
        <f>IF(D2=0,"",VLOOKUP(D2,名單!$A$1:$B$37,2,FALSE))</f>
        <v/>
      </c>
      <c r="F2" s="86" t="s">
        <v>59</v>
      </c>
      <c r="G2" s="45">
        <v>33</v>
      </c>
      <c r="H2" s="89" t="str">
        <f>IF(G2=0,"",VLOOKUP(G2,名單!$A$1:$B$37,2,FALSE))</f>
        <v>邵羽瞳</v>
      </c>
      <c r="I2" s="86" t="s">
        <v>59</v>
      </c>
      <c r="J2" s="45">
        <v>2</v>
      </c>
      <c r="K2" s="89" t="str">
        <f>IF(J2=0,"",VLOOKUP(J2,名單!$A$1:$B$37,2,FALSE))</f>
        <v>王鈺鈞</v>
      </c>
      <c r="L2" s="86" t="s">
        <v>59</v>
      </c>
      <c r="M2" s="45">
        <v>42</v>
      </c>
      <c r="N2" s="89" t="str">
        <f>IF(M2=0,"",VLOOKUP(M2,名單!$A$1:$B$37,2,FALSE))</f>
        <v>鄭家淇</v>
      </c>
      <c r="O2" s="86" t="s">
        <v>59</v>
      </c>
      <c r="P2" s="45">
        <v>4</v>
      </c>
      <c r="Q2" s="89" t="str">
        <f>IF(P2=0,"",VLOOKUP(P2,名單!$A$1:$B$37,2,FALSE))</f>
        <v>李哲宇</v>
      </c>
      <c r="R2" s="86" t="s">
        <v>59</v>
      </c>
      <c r="S2" s="45">
        <v>39</v>
      </c>
      <c r="T2" s="92" t="str">
        <f>IF(S2=0,"",VLOOKUP(S2,名單!$A$1:$B$37,2,FALSE))</f>
        <v>趙如玉</v>
      </c>
      <c r="U2" s="106">
        <v>12</v>
      </c>
      <c r="V2" s="107" t="str">
        <f>IF(U2=0,"",VLOOKUP(U2,名單!$A$1:$B$37,2,FALSE))</f>
        <v>陳立宏</v>
      </c>
      <c r="W2" s="32">
        <v>5</v>
      </c>
      <c r="Z2" s="63">
        <f>名單!A2</f>
        <v>1</v>
      </c>
      <c r="AA2" s="63">
        <f>COUNTIF($D$2:$T$7,Z2)</f>
        <v>1</v>
      </c>
    </row>
    <row r="3" spans="1:28" ht="39.950000000000003" customHeight="1">
      <c r="A3" s="32">
        <v>4</v>
      </c>
      <c r="B3" s="32"/>
      <c r="D3" s="44"/>
      <c r="E3" s="90" t="str">
        <f>IF(D3=0,"",VLOOKUP(D3,名單!$A$1:$B$37,2,FALSE))</f>
        <v/>
      </c>
      <c r="F3" s="87" t="s">
        <v>60</v>
      </c>
      <c r="G3" s="46">
        <v>17</v>
      </c>
      <c r="H3" s="90" t="str">
        <f>IF(G3=0,"",VLOOKUP(G3,名單!$A$1:$B$37,2,FALSE))</f>
        <v>賴威澔</v>
      </c>
      <c r="I3" s="87" t="s">
        <v>60</v>
      </c>
      <c r="J3" s="46">
        <v>41</v>
      </c>
      <c r="K3" s="90" t="str">
        <f>IF(J3=0,"",VLOOKUP(J3,名單!$A$1:$B$37,2,FALSE))</f>
        <v>蔡函妤</v>
      </c>
      <c r="L3" s="87" t="s">
        <v>60</v>
      </c>
      <c r="M3" s="46">
        <v>13</v>
      </c>
      <c r="N3" s="90" t="str">
        <f>IF(M3=0,"",VLOOKUP(M3,名單!$A$1:$B$37,2,FALSE))</f>
        <v>陳駿杰</v>
      </c>
      <c r="O3" s="87" t="s">
        <v>60</v>
      </c>
      <c r="P3" s="46">
        <v>36</v>
      </c>
      <c r="Q3" s="90" t="str">
        <f>IF(P3=0,"",VLOOKUP(P3,名單!$A$1:$B$37,2,FALSE))</f>
        <v>陳郁婷</v>
      </c>
      <c r="R3" s="87" t="s">
        <v>60</v>
      </c>
      <c r="S3" s="46">
        <v>1</v>
      </c>
      <c r="T3" s="93" t="str">
        <f>IF(S3=0,"",VLOOKUP(S3,名單!$A$1:$B$37,2,FALSE))</f>
        <v>王奕驊</v>
      </c>
      <c r="U3" s="106">
        <v>37</v>
      </c>
      <c r="V3" s="107" t="str">
        <f>IF(U3=0,"",VLOOKUP(U3,名單!$A$1:$B$37,2,FALSE))</f>
        <v>黃湘庭</v>
      </c>
      <c r="W3" s="32">
        <v>4</v>
      </c>
      <c r="Y3" s="59"/>
      <c r="Z3" s="63">
        <f>名單!A3</f>
        <v>2</v>
      </c>
      <c r="AA3" s="63">
        <f t="shared" ref="AA3:AA38" si="0">COUNTIF($D$2:$T$7,Z3)</f>
        <v>1</v>
      </c>
    </row>
    <row r="4" spans="1:28" ht="39.950000000000003" customHeight="1">
      <c r="A4" s="32">
        <v>3</v>
      </c>
      <c r="B4" s="32"/>
      <c r="D4" s="44"/>
      <c r="E4" s="90" t="str">
        <f>IF(D4=0,"",VLOOKUP(D4,名單!$A$1:$B$37,2,FALSE))</f>
        <v/>
      </c>
      <c r="F4" s="87" t="s">
        <v>61</v>
      </c>
      <c r="G4" s="46">
        <v>44</v>
      </c>
      <c r="H4" s="90" t="str">
        <f>IF(G4=0,"",VLOOKUP(G4,名單!$A$1:$B$37,2,FALSE))</f>
        <v>賴佳筠</v>
      </c>
      <c r="I4" s="87" t="s">
        <v>61</v>
      </c>
      <c r="J4" s="46">
        <v>7</v>
      </c>
      <c r="K4" s="90" t="str">
        <f>IF(J4=0,"",VLOOKUP(J4,名單!$A$1:$B$37,2,FALSE))</f>
        <v>林宥達</v>
      </c>
      <c r="L4" s="87" t="s">
        <v>61</v>
      </c>
      <c r="M4" s="46">
        <v>34</v>
      </c>
      <c r="N4" s="90" t="str">
        <f>IF(M4=0,"",VLOOKUP(M4,名單!$A$1:$B$37,2,FALSE))</f>
        <v>張伶</v>
      </c>
      <c r="O4" s="87" t="s">
        <v>61</v>
      </c>
      <c r="P4" s="46">
        <v>19</v>
      </c>
      <c r="Q4" s="90" t="str">
        <f>IF(P4=0,"",VLOOKUP(P4,名單!$A$1:$B$37,2,FALSE))</f>
        <v>簡淵文</v>
      </c>
      <c r="R4" s="87" t="s">
        <v>61</v>
      </c>
      <c r="S4" s="46">
        <v>43</v>
      </c>
      <c r="T4" s="93" t="str">
        <f>IF(S4=0,"",VLOOKUP(S4,名單!$A$1:$B$37,2,FALSE))</f>
        <v>盧姵岑</v>
      </c>
      <c r="U4" s="106">
        <v>18</v>
      </c>
      <c r="V4" s="107" t="str">
        <f>IF(U4=0,"",VLOOKUP(U4,名單!$A$1:$B$37,2,FALSE))</f>
        <v>佘翊豪</v>
      </c>
      <c r="W4" s="32">
        <v>3</v>
      </c>
      <c r="Y4" s="59"/>
      <c r="Z4" s="63">
        <f>名單!A4</f>
        <v>3</v>
      </c>
      <c r="AA4" s="63">
        <f t="shared" si="0"/>
        <v>1</v>
      </c>
    </row>
    <row r="5" spans="1:28" ht="39.950000000000003" customHeight="1">
      <c r="A5" s="32">
        <v>2</v>
      </c>
      <c r="B5" s="32"/>
      <c r="D5" s="44"/>
      <c r="E5" s="90" t="str">
        <f>IF(D5=0,"",VLOOKUP(D5,名單!$A$1:$B$37,2,FALSE))</f>
        <v/>
      </c>
      <c r="F5" s="87" t="s">
        <v>62</v>
      </c>
      <c r="G5" s="46">
        <v>10</v>
      </c>
      <c r="H5" s="90" t="str">
        <f>IF(G5=0,"",VLOOKUP(G5,名單!$A$1:$B$37,2,FALSE))</f>
        <v>徐健維</v>
      </c>
      <c r="I5" s="87" t="s">
        <v>62</v>
      </c>
      <c r="J5" s="46">
        <v>45</v>
      </c>
      <c r="K5" s="90" t="str">
        <f>IF(J5=0,"",VLOOKUP(J5,名單!$A$1:$B$37,2,FALSE))</f>
        <v>羅珮綺</v>
      </c>
      <c r="L5" s="87" t="s">
        <v>62</v>
      </c>
      <c r="M5" s="46">
        <v>15</v>
      </c>
      <c r="N5" s="90" t="str">
        <f>IF(M5=0,"",VLOOKUP(M5,名單!$A$1:$B$37,2,FALSE))</f>
        <v>黃振恩</v>
      </c>
      <c r="O5" s="87" t="s">
        <v>62</v>
      </c>
      <c r="P5" s="46">
        <v>35</v>
      </c>
      <c r="Q5" s="90" t="str">
        <f>IF(P5=0,"",VLOOKUP(P5,名單!$A$1:$B$37,2,FALSE))</f>
        <v>陳心玫</v>
      </c>
      <c r="R5" s="87" t="s">
        <v>62</v>
      </c>
      <c r="S5" s="46">
        <v>5</v>
      </c>
      <c r="T5" s="93" t="str">
        <f>IF(S5=0,"",VLOOKUP(S5,名單!$A$1:$B$37,2,FALSE))</f>
        <v>周延</v>
      </c>
      <c r="U5" s="106">
        <v>38</v>
      </c>
      <c r="V5" s="107" t="str">
        <f>IF(U5=0,"",VLOOKUP(U5,名單!$A$1:$B$37,2,FALSE))</f>
        <v>黃詩媗</v>
      </c>
      <c r="W5" s="32">
        <v>2</v>
      </c>
      <c r="Y5" s="59"/>
      <c r="Z5" s="63">
        <f>名單!A5</f>
        <v>4</v>
      </c>
      <c r="AA5" s="63">
        <f t="shared" si="0"/>
        <v>1</v>
      </c>
    </row>
    <row r="6" spans="1:28" ht="39.950000000000003" customHeight="1" thickBot="1">
      <c r="A6" s="32">
        <v>1</v>
      </c>
      <c r="B6" s="157">
        <v>16</v>
      </c>
      <c r="C6" s="90" t="str">
        <f>IF(B6=0,"",VLOOKUP(B6,名單!$A$1:$B$37,2,FALSE))</f>
        <v>葉睿森</v>
      </c>
      <c r="D6" s="44">
        <v>16</v>
      </c>
      <c r="E6" s="90" t="str">
        <f>IF(D6=0,"",VLOOKUP(D6,名單!$A$1:$B$37,2,FALSE))</f>
        <v>葉睿森</v>
      </c>
      <c r="F6" s="87" t="s">
        <v>63</v>
      </c>
      <c r="G6" s="46">
        <v>40</v>
      </c>
      <c r="H6" s="90" t="str">
        <f>IF(G6=0,"",VLOOKUP(G6,名單!$A$1:$B$37,2,FALSE))</f>
        <v>劉淑慎</v>
      </c>
      <c r="I6" s="87" t="s">
        <v>63</v>
      </c>
      <c r="J6" s="46">
        <v>9</v>
      </c>
      <c r="K6" s="90" t="str">
        <f>IF(J6=0,"",VLOOKUP(J6,名單!$A$1:$B$37,2,FALSE))</f>
        <v>紀又誠</v>
      </c>
      <c r="L6" s="87" t="s">
        <v>63</v>
      </c>
      <c r="M6" s="46">
        <v>32</v>
      </c>
      <c r="N6" s="90" t="str">
        <f>IF(M6=0,"",VLOOKUP(M6,名單!$A$1:$B$37,2,FALSE))</f>
        <v>林姮妘</v>
      </c>
      <c r="O6" s="87" t="s">
        <v>63</v>
      </c>
      <c r="P6" s="46">
        <v>3</v>
      </c>
      <c r="Q6" s="90" t="str">
        <f>IF(P6=0,"",VLOOKUP(P6,名單!$A$1:$B$37,2,FALSE))</f>
        <v>李柏毅</v>
      </c>
      <c r="R6" s="87" t="s">
        <v>63</v>
      </c>
      <c r="S6" s="46">
        <v>31</v>
      </c>
      <c r="T6" s="93" t="str">
        <f>IF(S6=0,"",VLOOKUP(S6,名單!$A$1:$B$37,2,FALSE))</f>
        <v>方映蓉</v>
      </c>
      <c r="U6" s="108">
        <v>14</v>
      </c>
      <c r="V6" s="109" t="str">
        <f>IF(U6=0,"",VLOOKUP(U6,名單!$A$1:$B$37,2,FALSE))</f>
        <v>曾暐傑</v>
      </c>
      <c r="W6" s="32">
        <v>1</v>
      </c>
      <c r="Y6" s="59"/>
      <c r="Z6" s="63">
        <f>名單!A6</f>
        <v>5</v>
      </c>
      <c r="AA6" s="63">
        <f t="shared" si="0"/>
        <v>1</v>
      </c>
    </row>
    <row r="7" spans="1:28" ht="39.950000000000003" customHeight="1" thickBot="1">
      <c r="C7" s="97"/>
      <c r="D7" s="101"/>
      <c r="E7" s="99"/>
      <c r="F7" s="102" t="s">
        <v>64</v>
      </c>
      <c r="G7" s="103"/>
      <c r="H7" s="99" t="str">
        <f>IF(G7=0,"",VLOOKUP(G7,名單!$A$1:$B$37,2,FALSE))</f>
        <v/>
      </c>
      <c r="I7" s="88" t="s">
        <v>64</v>
      </c>
      <c r="J7" s="47">
        <v>11</v>
      </c>
      <c r="K7" s="91" t="str">
        <f>IF(J7=0,"",VLOOKUP(J7,名單!$A$1:$B$37,2,FALSE))</f>
        <v>張家銘</v>
      </c>
      <c r="L7" s="88" t="s">
        <v>64</v>
      </c>
      <c r="M7" s="103"/>
      <c r="N7" s="96" t="s">
        <v>122</v>
      </c>
      <c r="O7" s="88" t="s">
        <v>64</v>
      </c>
      <c r="P7" s="47">
        <v>8</v>
      </c>
      <c r="Q7" s="91" t="str">
        <f>IF(P7=0,"",VLOOKUP(P7,名單!$A$1:$B$37,2,FALSE))</f>
        <v>林群峰</v>
      </c>
      <c r="R7" s="88" t="s">
        <v>64</v>
      </c>
      <c r="S7" s="103"/>
      <c r="T7" s="100" t="str">
        <f>IF(S7=0,"",VLOOKUP(S7,名單!$A$1:$B$37,2,FALSE))</f>
        <v/>
      </c>
      <c r="W7" s="105" t="s">
        <v>129</v>
      </c>
      <c r="Y7" s="59"/>
      <c r="Z7" s="63">
        <f>名單!A7</f>
        <v>7</v>
      </c>
      <c r="AA7" s="63">
        <f t="shared" si="0"/>
        <v>1</v>
      </c>
    </row>
    <row r="8" spans="1:28" ht="15.95" customHeight="1">
      <c r="C8" s="3"/>
      <c r="D8" s="4"/>
      <c r="E8" s="48"/>
      <c r="F8" s="15"/>
      <c r="G8" s="4"/>
      <c r="H8" s="48" t="s">
        <v>132</v>
      </c>
      <c r="I8" s="15"/>
      <c r="J8" s="4"/>
      <c r="K8" s="48" t="s">
        <v>4</v>
      </c>
      <c r="L8" s="15"/>
      <c r="M8" s="4"/>
      <c r="N8" s="48" t="s">
        <v>3</v>
      </c>
      <c r="O8" s="15"/>
      <c r="P8" s="4"/>
      <c r="Q8" s="48" t="s">
        <v>128</v>
      </c>
      <c r="R8" s="15"/>
      <c r="S8" s="31"/>
      <c r="T8" s="48" t="s">
        <v>131</v>
      </c>
      <c r="U8" s="31"/>
      <c r="V8" s="48" t="s">
        <v>130</v>
      </c>
      <c r="W8" s="4"/>
      <c r="Z8" s="63">
        <f>名單!A8</f>
        <v>8</v>
      </c>
      <c r="AA8" s="63">
        <f t="shared" si="0"/>
        <v>1</v>
      </c>
    </row>
    <row r="9" spans="1:28" ht="15.75" customHeight="1">
      <c r="C9" s="5"/>
      <c r="D9" s="5"/>
      <c r="E9" s="5"/>
      <c r="F9" s="16"/>
      <c r="G9" s="5"/>
      <c r="H9" s="5">
        <v>2016</v>
      </c>
      <c r="I9" s="16"/>
      <c r="J9" s="5"/>
      <c r="K9" s="104"/>
      <c r="L9" s="16"/>
      <c r="M9" s="5"/>
      <c r="N9" s="5"/>
      <c r="O9" s="16"/>
      <c r="P9" s="5"/>
      <c r="Q9" s="5"/>
      <c r="R9" s="16"/>
      <c r="S9" s="5"/>
      <c r="T9" s="5"/>
      <c r="U9" s="5"/>
      <c r="V9" s="5"/>
      <c r="W9" s="5"/>
      <c r="Z9" s="63">
        <f>名單!A9</f>
        <v>9</v>
      </c>
      <c r="AA9" s="63">
        <f t="shared" si="0"/>
        <v>1</v>
      </c>
    </row>
    <row r="10" spans="1:28" ht="15.95" customHeight="1">
      <c r="C10" s="5"/>
      <c r="D10" s="4"/>
      <c r="E10" s="6"/>
      <c r="F10" s="16"/>
      <c r="G10" s="4"/>
      <c r="H10" s="6"/>
      <c r="I10" s="19"/>
      <c r="J10" s="7"/>
      <c r="K10" s="7"/>
      <c r="L10" s="7"/>
      <c r="M10" s="7"/>
      <c r="N10" s="7"/>
      <c r="O10" s="19"/>
      <c r="P10" s="7"/>
      <c r="Q10" s="7"/>
      <c r="R10" s="16"/>
      <c r="S10" s="7"/>
      <c r="T10" s="8"/>
      <c r="U10" s="7"/>
      <c r="V10" s="8"/>
      <c r="W10" s="8"/>
      <c r="Z10" s="63">
        <f>名單!A10</f>
        <v>10</v>
      </c>
      <c r="AA10" s="63">
        <f t="shared" si="0"/>
        <v>1</v>
      </c>
    </row>
    <row r="11" spans="1:28" ht="15.75" customHeight="1">
      <c r="C11" s="5"/>
      <c r="D11" s="4"/>
      <c r="E11" s="6"/>
      <c r="F11" s="16"/>
      <c r="G11" s="4"/>
      <c r="H11" s="6"/>
      <c r="I11" s="16"/>
      <c r="J11" s="7"/>
      <c r="K11" s="7"/>
      <c r="L11" s="16"/>
      <c r="M11" s="7"/>
      <c r="N11" s="7"/>
      <c r="O11" s="16"/>
      <c r="P11" s="7"/>
      <c r="Q11" s="7"/>
      <c r="R11" s="16"/>
      <c r="S11" s="7"/>
      <c r="T11" s="8"/>
      <c r="U11" s="7"/>
      <c r="V11" s="8"/>
      <c r="W11" s="8"/>
      <c r="Z11" s="63">
        <f>名單!A11</f>
        <v>11</v>
      </c>
      <c r="AA11" s="63">
        <f t="shared" si="0"/>
        <v>1</v>
      </c>
    </row>
    <row r="12" spans="1:28" ht="20.25" thickBot="1">
      <c r="D12" s="34" t="s">
        <v>19</v>
      </c>
      <c r="E12" s="10"/>
      <c r="F12" s="17"/>
      <c r="G12" s="9"/>
      <c r="H12" s="10"/>
      <c r="I12" s="17"/>
      <c r="J12" s="9"/>
      <c r="K12" s="10"/>
      <c r="L12" s="17"/>
      <c r="M12" s="10"/>
      <c r="N12" s="10"/>
      <c r="O12" s="17"/>
      <c r="P12" s="10"/>
      <c r="Q12" s="10"/>
      <c r="R12" s="17"/>
      <c r="S12" s="10"/>
      <c r="T12" s="11"/>
      <c r="U12" s="10"/>
      <c r="V12" s="11"/>
      <c r="W12" s="11"/>
      <c r="X12" s="39" t="s">
        <v>17</v>
      </c>
      <c r="Y12" s="39"/>
      <c r="Z12" s="63">
        <f>名單!A12</f>
        <v>12</v>
      </c>
      <c r="AA12" s="63">
        <f t="shared" si="0"/>
        <v>0</v>
      </c>
    </row>
    <row r="13" spans="1:28" ht="15.95" customHeight="1">
      <c r="C13" s="64"/>
      <c r="D13" s="140" t="s">
        <v>7</v>
      </c>
      <c r="E13" s="141"/>
      <c r="F13" s="65"/>
      <c r="G13" s="153" t="s">
        <v>5</v>
      </c>
      <c r="H13" s="153"/>
      <c r="I13" s="154"/>
      <c r="J13" s="153" t="s">
        <v>6</v>
      </c>
      <c r="K13" s="153"/>
      <c r="L13" s="154"/>
      <c r="M13" s="153" t="s">
        <v>2</v>
      </c>
      <c r="N13" s="153"/>
      <c r="O13" s="154"/>
      <c r="P13" s="153" t="s">
        <v>3</v>
      </c>
      <c r="Q13" s="153"/>
      <c r="R13" s="154"/>
      <c r="S13" s="153" t="s">
        <v>4</v>
      </c>
      <c r="T13" s="153"/>
      <c r="U13" s="115"/>
      <c r="V13" s="116"/>
      <c r="W13" s="55"/>
      <c r="X13" s="17">
        <v>1</v>
      </c>
      <c r="Y13" s="17" t="s">
        <v>14</v>
      </c>
      <c r="Z13" s="63">
        <f>名單!A13</f>
        <v>13</v>
      </c>
      <c r="AA13" s="63">
        <f t="shared" si="0"/>
        <v>1</v>
      </c>
    </row>
    <row r="14" spans="1:28" ht="15.95" customHeight="1">
      <c r="C14" s="66" t="s">
        <v>9</v>
      </c>
      <c r="D14" s="142" t="s">
        <v>8</v>
      </c>
      <c r="E14" s="143"/>
      <c r="F14" s="25"/>
      <c r="G14" s="155"/>
      <c r="H14" s="155"/>
      <c r="I14" s="23"/>
      <c r="J14" s="156"/>
      <c r="K14" s="156"/>
      <c r="L14" s="23"/>
      <c r="M14" s="156" t="s">
        <v>115</v>
      </c>
      <c r="N14" s="156"/>
      <c r="O14" s="23"/>
      <c r="P14" s="156"/>
      <c r="Q14" s="156"/>
      <c r="R14" s="23"/>
      <c r="S14" s="156" t="s">
        <v>116</v>
      </c>
      <c r="T14" s="156"/>
      <c r="U14" s="117"/>
      <c r="V14" s="118"/>
      <c r="W14" s="55"/>
      <c r="X14" s="17">
        <v>2</v>
      </c>
      <c r="Y14" s="17" t="s">
        <v>15</v>
      </c>
      <c r="Z14" s="63">
        <f>名單!A14</f>
        <v>14</v>
      </c>
      <c r="AA14" s="63">
        <f t="shared" si="0"/>
        <v>0</v>
      </c>
    </row>
    <row r="15" spans="1:28" ht="15.95" customHeight="1">
      <c r="C15" s="67">
        <v>1</v>
      </c>
      <c r="D15" s="144" t="s">
        <v>121</v>
      </c>
      <c r="E15" s="145"/>
      <c r="F15" s="22">
        <v>15</v>
      </c>
      <c r="G15" s="121" t="str">
        <f t="shared" ref="G15:G18" si="1">IF(F15=0,"",VLOOKUP(F15,$X$13:$Y$38,2,FALSE))</f>
        <v>表演</v>
      </c>
      <c r="H15" s="121"/>
      <c r="I15" s="23">
        <v>11</v>
      </c>
      <c r="J15" s="121" t="str">
        <f t="shared" ref="J15:J22" si="2">IF(I15=0,"",VLOOKUP(I15,$X$13:$Y$38,2,FALSE))</f>
        <v>家童</v>
      </c>
      <c r="K15" s="121"/>
      <c r="L15" s="23">
        <v>7</v>
      </c>
      <c r="M15" s="121" t="str">
        <f t="shared" ref="M15:M22" si="3">IF(L15=0,"",VLOOKUP(L15,$X$13:$Y$38,2,FALSE))</f>
        <v>歷史</v>
      </c>
      <c r="N15" s="121"/>
      <c r="O15" s="23">
        <v>9</v>
      </c>
      <c r="P15" s="121" t="str">
        <f t="shared" ref="P15:P22" si="4">IF(O15=0,"",VLOOKUP(O15,$X$13:$Y$38,2,FALSE))</f>
        <v>公民</v>
      </c>
      <c r="Q15" s="121"/>
      <c r="R15" s="23">
        <v>16</v>
      </c>
      <c r="S15" s="121" t="str">
        <f t="shared" ref="S15" si="5">IF(R15=0,"",VLOOKUP(R15,$X$13:$Y$38,2,FALSE))</f>
        <v>健教</v>
      </c>
      <c r="T15" s="121"/>
      <c r="U15" s="119" t="str">
        <f t="shared" ref="U15:U22" si="6">IF(T15=0,"",VLOOKUP(T15,$X$13:$Y$38,2,FALSE))</f>
        <v/>
      </c>
      <c r="V15" s="120"/>
      <c r="W15" s="56"/>
      <c r="X15" s="17">
        <v>3</v>
      </c>
      <c r="Y15" s="17" t="s">
        <v>16</v>
      </c>
      <c r="Z15" s="63">
        <f>名單!A15</f>
        <v>15</v>
      </c>
      <c r="AA15" s="63">
        <f t="shared" si="0"/>
        <v>1</v>
      </c>
    </row>
    <row r="16" spans="1:28" ht="15.95" customHeight="1">
      <c r="C16" s="68">
        <v>2</v>
      </c>
      <c r="D16" s="146" t="s">
        <v>56</v>
      </c>
      <c r="E16" s="147"/>
      <c r="F16" s="23">
        <v>3</v>
      </c>
      <c r="G16" s="121" t="str">
        <f t="shared" si="1"/>
        <v>數學</v>
      </c>
      <c r="H16" s="121"/>
      <c r="I16" s="23">
        <v>11</v>
      </c>
      <c r="J16" s="121" t="str">
        <f t="shared" si="2"/>
        <v>家童</v>
      </c>
      <c r="K16" s="121"/>
      <c r="L16" s="23">
        <v>1</v>
      </c>
      <c r="M16" s="121" t="str">
        <f t="shared" si="3"/>
        <v>國文</v>
      </c>
      <c r="N16" s="121"/>
      <c r="O16" s="23">
        <v>7</v>
      </c>
      <c r="P16" s="121" t="str">
        <f t="shared" ref="P16" si="7">IF(O16=0,"",VLOOKUP(O16,$X$13:$Y$38,2,FALSE))</f>
        <v>歷史</v>
      </c>
      <c r="Q16" s="121"/>
      <c r="R16" s="23">
        <v>20</v>
      </c>
      <c r="S16" s="121" t="str">
        <f t="shared" ref="S16:S22" si="8">IF(R16=0,"",VLOOKUP(R16,$X$13:$Y$38,2,FALSE))</f>
        <v>動動腦</v>
      </c>
      <c r="T16" s="121"/>
      <c r="U16" s="121" t="str">
        <f t="shared" si="6"/>
        <v/>
      </c>
      <c r="V16" s="122"/>
      <c r="W16" s="56"/>
      <c r="X16" s="17">
        <v>4</v>
      </c>
      <c r="Y16" s="54" t="s">
        <v>45</v>
      </c>
      <c r="Z16" s="63">
        <f>名單!A16</f>
        <v>16</v>
      </c>
      <c r="AA16" s="63">
        <f t="shared" si="0"/>
        <v>1</v>
      </c>
    </row>
    <row r="17" spans="3:27" ht="15.95" customHeight="1">
      <c r="C17" s="68">
        <v>3</v>
      </c>
      <c r="D17" s="146" t="s">
        <v>57</v>
      </c>
      <c r="E17" s="147"/>
      <c r="F17" s="23">
        <v>1</v>
      </c>
      <c r="G17" s="121" t="str">
        <f t="shared" si="1"/>
        <v>國文</v>
      </c>
      <c r="H17" s="121"/>
      <c r="I17" s="23">
        <v>1</v>
      </c>
      <c r="J17" s="121" t="str">
        <f t="shared" si="2"/>
        <v>國文</v>
      </c>
      <c r="K17" s="121"/>
      <c r="L17" s="23">
        <v>2</v>
      </c>
      <c r="M17" s="121" t="str">
        <f t="shared" si="3"/>
        <v>英語</v>
      </c>
      <c r="N17" s="121"/>
      <c r="O17" s="23">
        <v>17</v>
      </c>
      <c r="P17" s="121" t="str">
        <f t="shared" si="4"/>
        <v>體育</v>
      </c>
      <c r="Q17" s="121"/>
      <c r="R17" s="23">
        <v>1</v>
      </c>
      <c r="S17" s="121" t="str">
        <f t="shared" ref="S17:S20" si="9">IF(R17=0,"",VLOOKUP(R17,$X$13:$Y$38,2,FALSE))</f>
        <v>國文</v>
      </c>
      <c r="T17" s="121"/>
      <c r="U17" s="121" t="str">
        <f t="shared" si="6"/>
        <v/>
      </c>
      <c r="V17" s="122"/>
      <c r="W17" s="56"/>
      <c r="X17" s="17">
        <v>5</v>
      </c>
      <c r="Y17" s="54" t="s">
        <v>111</v>
      </c>
      <c r="Z17" s="63">
        <f>名單!A17</f>
        <v>17</v>
      </c>
      <c r="AA17" s="63">
        <f t="shared" si="0"/>
        <v>1</v>
      </c>
    </row>
    <row r="18" spans="3:27" ht="15.95" customHeight="1">
      <c r="C18" s="69">
        <v>4</v>
      </c>
      <c r="D18" s="151" t="s">
        <v>58</v>
      </c>
      <c r="E18" s="152"/>
      <c r="F18" s="24">
        <v>1</v>
      </c>
      <c r="G18" s="121" t="str">
        <f t="shared" si="1"/>
        <v>國文</v>
      </c>
      <c r="H18" s="121"/>
      <c r="I18" s="23">
        <v>2</v>
      </c>
      <c r="J18" s="121" t="str">
        <f t="shared" si="2"/>
        <v>英語</v>
      </c>
      <c r="K18" s="121"/>
      <c r="L18" s="23">
        <v>3</v>
      </c>
      <c r="M18" s="121" t="str">
        <f t="shared" si="3"/>
        <v>數學</v>
      </c>
      <c r="N18" s="121"/>
      <c r="O18" s="23">
        <v>6</v>
      </c>
      <c r="P18" s="121" t="str">
        <f t="shared" si="4"/>
        <v>自然.地科</v>
      </c>
      <c r="Q18" s="121"/>
      <c r="R18" s="23">
        <v>2</v>
      </c>
      <c r="S18" s="121" t="str">
        <f t="shared" si="9"/>
        <v>英語</v>
      </c>
      <c r="T18" s="121"/>
      <c r="U18" s="123" t="str">
        <f t="shared" si="6"/>
        <v/>
      </c>
      <c r="V18" s="124"/>
      <c r="W18" s="56"/>
      <c r="X18" s="17">
        <v>6</v>
      </c>
      <c r="Y18" s="54" t="s">
        <v>44</v>
      </c>
      <c r="Z18" s="63">
        <f>名單!A18</f>
        <v>18</v>
      </c>
      <c r="AA18" s="63">
        <f t="shared" si="0"/>
        <v>0</v>
      </c>
    </row>
    <row r="19" spans="3:27" ht="15.95" customHeight="1">
      <c r="C19" s="70">
        <v>5</v>
      </c>
      <c r="D19" s="144" t="s">
        <v>10</v>
      </c>
      <c r="E19" s="145"/>
      <c r="F19" s="26">
        <v>5</v>
      </c>
      <c r="G19" s="121" t="str">
        <f t="shared" ref="G19:G22" si="10">IF(F19=0,"",VLOOKUP(F19,$X$13:$Y$38,2,FALSE))</f>
        <v>理化</v>
      </c>
      <c r="H19" s="121"/>
      <c r="I19" s="23">
        <v>3</v>
      </c>
      <c r="J19" s="121" t="str">
        <f t="shared" si="2"/>
        <v>數學</v>
      </c>
      <c r="K19" s="121"/>
      <c r="L19" s="23">
        <v>14</v>
      </c>
      <c r="M19" s="121" t="str">
        <f t="shared" si="3"/>
        <v>音樂</v>
      </c>
      <c r="N19" s="121"/>
      <c r="O19" s="23">
        <v>1</v>
      </c>
      <c r="P19" s="121" t="s">
        <v>125</v>
      </c>
      <c r="Q19" s="121"/>
      <c r="R19" s="23">
        <v>13</v>
      </c>
      <c r="S19" s="121" t="str">
        <f t="shared" si="9"/>
        <v>美術</v>
      </c>
      <c r="T19" s="121"/>
      <c r="U19" s="119" t="str">
        <f t="shared" si="6"/>
        <v/>
      </c>
      <c r="V19" s="120"/>
      <c r="W19" s="56"/>
      <c r="X19" s="17">
        <v>7</v>
      </c>
      <c r="Y19" s="54" t="s">
        <v>112</v>
      </c>
      <c r="Z19" s="63">
        <f>名單!A20</f>
        <v>31</v>
      </c>
      <c r="AA19" s="63">
        <f t="shared" si="0"/>
        <v>1</v>
      </c>
    </row>
    <row r="20" spans="3:27" ht="15.95" customHeight="1">
      <c r="C20" s="68">
        <v>6</v>
      </c>
      <c r="D20" s="146" t="s">
        <v>11</v>
      </c>
      <c r="E20" s="147"/>
      <c r="F20" s="23">
        <v>5</v>
      </c>
      <c r="G20" s="121" t="str">
        <f t="shared" si="10"/>
        <v>理化</v>
      </c>
      <c r="H20" s="121"/>
      <c r="I20" s="23">
        <v>8</v>
      </c>
      <c r="J20" s="121" t="str">
        <f t="shared" si="2"/>
        <v>地理</v>
      </c>
      <c r="K20" s="121"/>
      <c r="L20" s="23">
        <v>24</v>
      </c>
      <c r="M20" s="121" t="str">
        <f t="shared" si="3"/>
        <v>班級活動</v>
      </c>
      <c r="N20" s="121"/>
      <c r="O20" s="23">
        <v>1</v>
      </c>
      <c r="P20" s="121" t="s">
        <v>126</v>
      </c>
      <c r="Q20" s="121"/>
      <c r="R20" s="23">
        <v>10</v>
      </c>
      <c r="S20" s="121" t="str">
        <f t="shared" si="9"/>
        <v>輔導</v>
      </c>
      <c r="T20" s="121"/>
      <c r="U20" s="121" t="str">
        <f t="shared" si="6"/>
        <v/>
      </c>
      <c r="V20" s="122"/>
      <c r="W20" s="56"/>
      <c r="X20" s="17">
        <v>8</v>
      </c>
      <c r="Y20" s="54" t="s">
        <v>113</v>
      </c>
      <c r="Z20" s="63">
        <f>名單!A21</f>
        <v>32</v>
      </c>
      <c r="AA20" s="63">
        <f t="shared" si="0"/>
        <v>1</v>
      </c>
    </row>
    <row r="21" spans="3:27" ht="15.95" customHeight="1">
      <c r="C21" s="68">
        <v>7</v>
      </c>
      <c r="D21" s="146" t="s">
        <v>12</v>
      </c>
      <c r="E21" s="147"/>
      <c r="F21" s="23">
        <v>17</v>
      </c>
      <c r="G21" s="121" t="str">
        <f t="shared" si="10"/>
        <v>體育</v>
      </c>
      <c r="H21" s="121"/>
      <c r="I21" s="23">
        <v>22</v>
      </c>
      <c r="J21" s="121" t="str">
        <f t="shared" si="2"/>
        <v>生科</v>
      </c>
      <c r="K21" s="121"/>
      <c r="L21" s="23">
        <v>26</v>
      </c>
      <c r="M21" s="121" t="str">
        <f t="shared" si="3"/>
        <v>班級學習</v>
      </c>
      <c r="N21" s="121"/>
      <c r="O21" s="23">
        <v>2</v>
      </c>
      <c r="P21" s="121" t="str">
        <f t="shared" si="4"/>
        <v>英語</v>
      </c>
      <c r="Q21" s="121"/>
      <c r="R21" s="23">
        <v>5</v>
      </c>
      <c r="S21" s="121" t="str">
        <f t="shared" si="8"/>
        <v>理化</v>
      </c>
      <c r="T21" s="121"/>
      <c r="U21" s="121" t="str">
        <f t="shared" si="6"/>
        <v/>
      </c>
      <c r="V21" s="122"/>
      <c r="W21" s="56"/>
      <c r="X21" s="17">
        <v>9</v>
      </c>
      <c r="Y21" s="54" t="s">
        <v>114</v>
      </c>
      <c r="Z21" s="63">
        <f>名單!A22</f>
        <v>33</v>
      </c>
      <c r="AA21" s="63">
        <f t="shared" si="0"/>
        <v>1</v>
      </c>
    </row>
    <row r="22" spans="3:27" ht="15.95" customHeight="1" thickBot="1">
      <c r="C22" s="71">
        <v>8</v>
      </c>
      <c r="D22" s="148" t="s">
        <v>13</v>
      </c>
      <c r="E22" s="149"/>
      <c r="F22" s="27"/>
      <c r="G22" s="132" t="str">
        <f t="shared" si="10"/>
        <v/>
      </c>
      <c r="H22" s="132"/>
      <c r="I22" s="27"/>
      <c r="J22" s="132" t="str">
        <f t="shared" si="2"/>
        <v/>
      </c>
      <c r="K22" s="132"/>
      <c r="L22" s="27"/>
      <c r="M22" s="132" t="str">
        <f t="shared" si="3"/>
        <v/>
      </c>
      <c r="N22" s="132"/>
      <c r="O22" s="27"/>
      <c r="P22" s="132" t="str">
        <f t="shared" si="4"/>
        <v/>
      </c>
      <c r="Q22" s="132"/>
      <c r="R22" s="27"/>
      <c r="S22" s="111" t="str">
        <f t="shared" si="8"/>
        <v/>
      </c>
      <c r="T22" s="112"/>
      <c r="U22" s="111" t="str">
        <f t="shared" si="6"/>
        <v/>
      </c>
      <c r="V22" s="112"/>
      <c r="W22" s="56"/>
      <c r="X22" s="17">
        <v>10</v>
      </c>
      <c r="Y22" s="54" t="s">
        <v>101</v>
      </c>
      <c r="Z22" s="63">
        <f>名單!A23</f>
        <v>34</v>
      </c>
      <c r="AA22" s="63">
        <f t="shared" si="0"/>
        <v>1</v>
      </c>
    </row>
    <row r="23" spans="3:27" ht="15.75" customHeight="1">
      <c r="C23" s="41"/>
      <c r="D23" s="12"/>
      <c r="E23" s="12"/>
      <c r="F23" s="17"/>
      <c r="G23" s="12"/>
      <c r="H23" s="12"/>
      <c r="I23" s="17"/>
      <c r="J23" s="12"/>
      <c r="K23" s="12"/>
      <c r="L23" s="17"/>
      <c r="M23" s="12"/>
      <c r="N23" s="12"/>
      <c r="O23" s="17"/>
      <c r="P23" s="12"/>
      <c r="Q23" s="12"/>
      <c r="R23" s="17"/>
      <c r="S23" s="12"/>
      <c r="T23" s="13"/>
      <c r="U23" s="12"/>
      <c r="V23" s="13"/>
      <c r="W23" s="13"/>
      <c r="X23" s="17">
        <v>11</v>
      </c>
      <c r="Y23" s="54" t="s">
        <v>102</v>
      </c>
      <c r="Z23" s="63">
        <f>名單!A24</f>
        <v>35</v>
      </c>
      <c r="AA23" s="63">
        <f t="shared" si="0"/>
        <v>1</v>
      </c>
    </row>
    <row r="24" spans="3:27" ht="20.25" thickBot="1">
      <c r="C24" s="41"/>
      <c r="D24" s="33" t="s">
        <v>18</v>
      </c>
      <c r="F24" s="17"/>
      <c r="I24" s="17"/>
      <c r="L24" s="17"/>
      <c r="M24" s="33" t="s">
        <v>22</v>
      </c>
      <c r="O24" s="17"/>
      <c r="P24" s="14"/>
      <c r="R24" s="17"/>
      <c r="S24" s="14"/>
      <c r="U24" s="14"/>
      <c r="X24" s="17">
        <v>12</v>
      </c>
      <c r="Y24" s="54" t="s">
        <v>36</v>
      </c>
      <c r="Z24" s="63">
        <f>名單!A25</f>
        <v>36</v>
      </c>
      <c r="AA24" s="63">
        <f t="shared" si="0"/>
        <v>1</v>
      </c>
    </row>
    <row r="25" spans="3:27" ht="15.95" customHeight="1">
      <c r="C25" s="40"/>
      <c r="D25" s="133" t="s">
        <v>23</v>
      </c>
      <c r="E25" s="134"/>
      <c r="F25" s="72"/>
      <c r="G25" s="113" t="s">
        <v>24</v>
      </c>
      <c r="H25" s="113"/>
      <c r="I25" s="72"/>
      <c r="J25" s="138" t="s">
        <v>25</v>
      </c>
      <c r="K25" s="139"/>
      <c r="L25" s="18"/>
      <c r="M25" s="133" t="s">
        <v>31</v>
      </c>
      <c r="N25" s="134"/>
      <c r="O25" s="72"/>
      <c r="P25" s="113" t="s">
        <v>32</v>
      </c>
      <c r="Q25" s="113"/>
      <c r="R25" s="73"/>
      <c r="S25" s="113" t="s">
        <v>33</v>
      </c>
      <c r="T25" s="114"/>
      <c r="U25" s="113"/>
      <c r="V25" s="114"/>
      <c r="W25" s="20"/>
      <c r="X25" s="17">
        <v>13</v>
      </c>
      <c r="Y25" s="54" t="s">
        <v>103</v>
      </c>
      <c r="Z25" s="63">
        <f>名單!A26</f>
        <v>37</v>
      </c>
      <c r="AA25" s="63">
        <f t="shared" si="0"/>
        <v>0</v>
      </c>
    </row>
    <row r="26" spans="3:27" ht="15.95" customHeight="1">
      <c r="C26" s="42"/>
      <c r="D26" s="125" t="s">
        <v>26</v>
      </c>
      <c r="E26" s="126"/>
      <c r="F26" s="29"/>
      <c r="G26" s="49">
        <v>45</v>
      </c>
      <c r="H26" s="74" t="str">
        <f>IF(G26=0,"",VLOOKUP(G26,名單!$A$1:$B$37,2,FALSE))</f>
        <v>羅珮綺</v>
      </c>
      <c r="I26" s="29"/>
      <c r="J26" s="49">
        <v>3</v>
      </c>
      <c r="K26" s="77" t="str">
        <f>IF(J26=0,"",VLOOKUP(J26,名單!$A$1:$B$37,2,FALSE))</f>
        <v>李柏毅</v>
      </c>
      <c r="L26" s="18">
        <v>1</v>
      </c>
      <c r="M26" s="125" t="str">
        <f t="shared" ref="M26" si="11">IF(L26=0,"",VLOOKUP(L26,$X$13:$Y$35,2,FALSE))</f>
        <v>國文</v>
      </c>
      <c r="N26" s="126"/>
      <c r="O26" s="29"/>
      <c r="P26" s="127" t="s">
        <v>133</v>
      </c>
      <c r="Q26" s="127"/>
      <c r="R26" s="26"/>
      <c r="S26" s="49"/>
      <c r="T26" s="77" t="str">
        <f>IF(S26=0,"",VLOOKUP(S26,名單!$A$1:$B$37,2,FALSE))</f>
        <v/>
      </c>
      <c r="U26" s="49"/>
      <c r="V26" s="77"/>
      <c r="W26" s="21"/>
      <c r="X26" s="17">
        <v>14</v>
      </c>
      <c r="Y26" s="54" t="s">
        <v>104</v>
      </c>
      <c r="Z26" s="63">
        <f>名單!A27</f>
        <v>38</v>
      </c>
      <c r="AA26" s="63">
        <f t="shared" si="0"/>
        <v>0</v>
      </c>
    </row>
    <row r="27" spans="3:27" ht="15.95" customHeight="1">
      <c r="C27" s="42"/>
      <c r="D27" s="150" t="s">
        <v>28</v>
      </c>
      <c r="E27" s="131"/>
      <c r="F27" s="28"/>
      <c r="G27" s="50">
        <v>13</v>
      </c>
      <c r="H27" s="75" t="str">
        <f>IF(G27=0,"",VLOOKUP(G27,名單!$A$1:$B$37,2,FALSE))</f>
        <v>陳駿杰</v>
      </c>
      <c r="I27" s="28"/>
      <c r="J27" s="50">
        <v>36</v>
      </c>
      <c r="K27" s="78" t="str">
        <f>IF(J27=0,"",VLOOKUP(J27,名單!$A$1:$B$37,2,FALSE))</f>
        <v>陳郁婷</v>
      </c>
      <c r="L27" s="18">
        <v>2</v>
      </c>
      <c r="M27" s="130" t="str">
        <f>IF(L27=0,"",VLOOKUP(L27,$X$13:$Y$35,2,FALSE))</f>
        <v>英語</v>
      </c>
      <c r="N27" s="131"/>
      <c r="O27" s="28"/>
      <c r="P27" s="121" t="s">
        <v>100</v>
      </c>
      <c r="Q27" s="121"/>
      <c r="R27" s="23"/>
      <c r="S27" s="50"/>
      <c r="T27" s="78" t="str">
        <f>IF(S27=0,"",VLOOKUP(S27,名單!$A$1:$B$37,2,FALSE))</f>
        <v/>
      </c>
      <c r="U27" s="50"/>
      <c r="V27" s="78"/>
      <c r="W27" s="21"/>
      <c r="X27" s="17">
        <v>15</v>
      </c>
      <c r="Y27" s="54" t="s">
        <v>105</v>
      </c>
      <c r="Z27" s="63">
        <f>名單!A28</f>
        <v>39</v>
      </c>
      <c r="AA27" s="63">
        <f t="shared" si="0"/>
        <v>1</v>
      </c>
    </row>
    <row r="28" spans="3:27" ht="15.95" customHeight="1">
      <c r="C28" s="42"/>
      <c r="D28" s="130" t="s">
        <v>27</v>
      </c>
      <c r="E28" s="131"/>
      <c r="F28" s="28"/>
      <c r="G28" s="50">
        <v>7</v>
      </c>
      <c r="H28" s="75" t="str">
        <f>IF(G28=0,"",VLOOKUP(G28,名單!$A$1:$B$37,2,FALSE))</f>
        <v>林宥達</v>
      </c>
      <c r="I28" s="28"/>
      <c r="J28" s="50">
        <v>44</v>
      </c>
      <c r="K28" s="78" t="str">
        <f>IF(J28=0,"",VLOOKUP(J28,名單!$A$1:$B$37,2,FALSE))</f>
        <v>賴佳筠</v>
      </c>
      <c r="L28" s="18">
        <v>3</v>
      </c>
      <c r="M28" s="135" t="str">
        <f>IF(L28=0,"",VLOOKUP(L28,$X$13:$Y$35,2,FALSE))</f>
        <v>數學</v>
      </c>
      <c r="N28" s="136"/>
      <c r="O28" s="28"/>
      <c r="P28" s="122" t="s">
        <v>66</v>
      </c>
      <c r="Q28" s="137"/>
      <c r="R28" s="23"/>
      <c r="S28" s="50"/>
      <c r="T28" s="78" t="str">
        <f>IF(S28=0,"",VLOOKUP(S28,名單!$A$1:$B$37,2,FALSE))</f>
        <v/>
      </c>
      <c r="U28" s="50"/>
      <c r="V28" s="78"/>
      <c r="W28" s="21"/>
      <c r="X28" s="17">
        <v>16</v>
      </c>
      <c r="Y28" s="54" t="s">
        <v>106</v>
      </c>
      <c r="Z28" s="63">
        <f>名單!A29</f>
        <v>40</v>
      </c>
      <c r="AA28" s="63">
        <f t="shared" si="0"/>
        <v>1</v>
      </c>
    </row>
    <row r="29" spans="3:27" ht="15.95" customHeight="1">
      <c r="C29" s="42"/>
      <c r="D29" s="150" t="s">
        <v>40</v>
      </c>
      <c r="E29" s="131"/>
      <c r="F29" s="28"/>
      <c r="G29" s="50">
        <v>42</v>
      </c>
      <c r="H29" s="75" t="str">
        <f>IF(G29=0,"",VLOOKUP(G29,名單!$A$1:$B$37,2,FALSE))</f>
        <v>鄭家淇</v>
      </c>
      <c r="I29" s="28"/>
      <c r="J29" s="50">
        <v>43</v>
      </c>
      <c r="K29" s="78" t="str">
        <f>IF(J29=0,"",VLOOKUP(J29,名單!$A$1:$B$37,2,FALSE))</f>
        <v>盧姵岑</v>
      </c>
      <c r="L29" s="18">
        <v>7</v>
      </c>
      <c r="M29" s="130" t="str">
        <f>IF(L29=0,"",VLOOKUP(L29,$X$13:$Y$35,2,FALSE))</f>
        <v>歷史</v>
      </c>
      <c r="N29" s="131"/>
      <c r="O29" s="28"/>
      <c r="P29" s="121" t="s">
        <v>65</v>
      </c>
      <c r="Q29" s="121"/>
      <c r="R29" s="23"/>
      <c r="S29" s="50"/>
      <c r="T29" s="78" t="str">
        <f>IF(S29=0,"",VLOOKUP(S29,名單!$A$1:$B$37,2,FALSE))</f>
        <v/>
      </c>
      <c r="U29" s="50"/>
      <c r="V29" s="78"/>
      <c r="W29" s="21"/>
      <c r="X29" s="17">
        <v>17</v>
      </c>
      <c r="Y29" s="54" t="s">
        <v>107</v>
      </c>
      <c r="Z29" s="63">
        <f>名單!A30</f>
        <v>41</v>
      </c>
      <c r="AA29" s="63">
        <f t="shared" si="0"/>
        <v>1</v>
      </c>
    </row>
    <row r="30" spans="3:27" ht="15.95" customHeight="1">
      <c r="C30" s="42"/>
      <c r="D30" s="150" t="s">
        <v>38</v>
      </c>
      <c r="E30" s="131"/>
      <c r="F30" s="28"/>
      <c r="G30" s="50">
        <v>1</v>
      </c>
      <c r="H30" s="75" t="str">
        <f>IF(G30=0,"",VLOOKUP(G30,名單!$A$1:$B$37,2,FALSE))</f>
        <v>王奕驊</v>
      </c>
      <c r="I30" s="28"/>
      <c r="J30" s="50">
        <v>15</v>
      </c>
      <c r="K30" s="78" t="str">
        <f>IF(J30=0,"",VLOOKUP(J30,名單!$A$1:$B$37,2,FALSE))</f>
        <v>黃振恩</v>
      </c>
      <c r="L30" s="18">
        <v>8</v>
      </c>
      <c r="M30" s="130" t="str">
        <f>IF(L30=0,"",VLOOKUP(L30,$X$13:$Y$35,2,FALSE))</f>
        <v>地理</v>
      </c>
      <c r="N30" s="131"/>
      <c r="O30" s="28"/>
      <c r="P30" s="121" t="s">
        <v>137</v>
      </c>
      <c r="Q30" s="121"/>
      <c r="R30" s="23"/>
      <c r="S30" s="50"/>
      <c r="T30" s="78" t="str">
        <f>IF(S30=0,"",VLOOKUP(S30,名單!$A$1:$B$37,2,FALSE))</f>
        <v/>
      </c>
      <c r="U30" s="50"/>
      <c r="V30" s="78"/>
      <c r="W30" s="21"/>
      <c r="X30" s="17">
        <v>18</v>
      </c>
      <c r="Y30" s="54" t="s">
        <v>108</v>
      </c>
      <c r="Z30" s="63">
        <f>名單!A31</f>
        <v>42</v>
      </c>
      <c r="AA30" s="63">
        <f t="shared" si="0"/>
        <v>1</v>
      </c>
    </row>
    <row r="31" spans="3:27" ht="15.95" customHeight="1">
      <c r="C31" s="42"/>
      <c r="D31" s="150" t="s">
        <v>39</v>
      </c>
      <c r="E31" s="131"/>
      <c r="F31" s="28"/>
      <c r="G31" s="50">
        <v>9</v>
      </c>
      <c r="H31" s="75" t="str">
        <f>IF(G31=0,"",VLOOKUP(G31,名單!$A$1:$B$37,2,FALSE))</f>
        <v>紀又誠</v>
      </c>
      <c r="I31" s="28"/>
      <c r="J31" s="50">
        <v>5</v>
      </c>
      <c r="K31" s="78" t="str">
        <f>IF(J31=0,"",VLOOKUP(J31,名單!$A$1:$B$37,2,FALSE))</f>
        <v>周延</v>
      </c>
      <c r="L31" s="18">
        <v>9</v>
      </c>
      <c r="M31" s="130" t="str">
        <f>IF(L31=0,"",VLOOKUP(L31,$X$13:$Y$35,2,FALSE))</f>
        <v>公民</v>
      </c>
      <c r="N31" s="131"/>
      <c r="O31" s="28"/>
      <c r="P31" s="121" t="s">
        <v>117</v>
      </c>
      <c r="Q31" s="121"/>
      <c r="R31" s="23"/>
      <c r="S31" s="50"/>
      <c r="T31" s="78" t="str">
        <f>IF(S31=0,"",VLOOKUP(S31,名單!$A$1:$B$37,2,FALSE))</f>
        <v/>
      </c>
      <c r="U31" s="50"/>
      <c r="V31" s="78"/>
      <c r="W31" s="21"/>
      <c r="X31" s="17">
        <v>19</v>
      </c>
      <c r="Y31" s="54" t="s">
        <v>109</v>
      </c>
      <c r="Z31" s="63">
        <f>名單!A32</f>
        <v>43</v>
      </c>
      <c r="AA31" s="63">
        <f t="shared" si="0"/>
        <v>1</v>
      </c>
    </row>
    <row r="32" spans="3:27" ht="15.95" customHeight="1">
      <c r="C32" s="42"/>
      <c r="D32" s="130" t="s">
        <v>30</v>
      </c>
      <c r="E32" s="131"/>
      <c r="F32" s="28"/>
      <c r="G32" s="50">
        <v>35</v>
      </c>
      <c r="H32" s="75" t="str">
        <f>IF(G32=0,"",VLOOKUP(G32,名單!$A$1:$B$37,2,FALSE))</f>
        <v>陳心玫</v>
      </c>
      <c r="I32" s="28"/>
      <c r="J32" s="50">
        <v>10</v>
      </c>
      <c r="K32" s="78" t="str">
        <f>IF(J32=0,"",VLOOKUP(J32,名單!$A$1:$B$37,2,FALSE))</f>
        <v>徐健維</v>
      </c>
      <c r="L32" s="18">
        <v>5</v>
      </c>
      <c r="M32" s="130" t="str">
        <f t="shared" ref="M32" si="12">IF(L32=0,"",VLOOKUP(L32,$X$13:$Y$35,2,FALSE))</f>
        <v>理化</v>
      </c>
      <c r="N32" s="131"/>
      <c r="O32" s="28"/>
      <c r="P32" s="121" t="s">
        <v>134</v>
      </c>
      <c r="Q32" s="121"/>
      <c r="R32" s="23"/>
      <c r="S32" s="50"/>
      <c r="T32" s="78" t="str">
        <f>IF(S32=0,"",VLOOKUP(S32,名單!$A$1:$B$37,2,FALSE))</f>
        <v/>
      </c>
      <c r="U32" s="50"/>
      <c r="V32" s="78"/>
      <c r="W32" s="21"/>
      <c r="X32" s="17">
        <v>20</v>
      </c>
      <c r="Y32" s="39" t="s">
        <v>20</v>
      </c>
      <c r="Z32" s="63">
        <f>名單!A33</f>
        <v>44</v>
      </c>
      <c r="AA32" s="63">
        <f t="shared" si="0"/>
        <v>1</v>
      </c>
    </row>
    <row r="33" spans="3:27" ht="15.95" customHeight="1">
      <c r="C33" s="42"/>
      <c r="D33" s="150" t="s">
        <v>29</v>
      </c>
      <c r="E33" s="131"/>
      <c r="F33" s="28"/>
      <c r="G33" s="50">
        <v>11</v>
      </c>
      <c r="H33" s="75" t="str">
        <f>IF(G33=0,"",VLOOKUP(G33,名單!$A$1:$B$37,2,FALSE))</f>
        <v>張家銘</v>
      </c>
      <c r="I33" s="28"/>
      <c r="J33" s="50">
        <v>19</v>
      </c>
      <c r="K33" s="78" t="str">
        <f>IF(J33=0,"",VLOOKUP(J33,名單!$A$1:$B$37,2,FALSE))</f>
        <v>簡淵文</v>
      </c>
      <c r="L33" s="18">
        <v>22</v>
      </c>
      <c r="M33" s="130" t="str">
        <f t="shared" ref="M33:M39" si="13">IF(L33=0,"",VLOOKUP(L33,$X$13:$Y$35,2,FALSE))</f>
        <v>生科</v>
      </c>
      <c r="N33" s="131"/>
      <c r="O33" s="28"/>
      <c r="P33" s="121" t="s">
        <v>139</v>
      </c>
      <c r="Q33" s="121"/>
      <c r="R33" s="23"/>
      <c r="S33" s="50"/>
      <c r="T33" s="78" t="str">
        <f>IF(S33=0,"",VLOOKUP(S33,名單!$A$1:$B$37,2,FALSE))</f>
        <v/>
      </c>
      <c r="U33" s="50"/>
      <c r="V33" s="78"/>
      <c r="W33" s="21"/>
      <c r="X33" s="17">
        <v>21</v>
      </c>
      <c r="Y33" s="54" t="s">
        <v>42</v>
      </c>
      <c r="Z33" s="63">
        <f>名單!A34</f>
        <v>45</v>
      </c>
      <c r="AA33" s="63">
        <f t="shared" si="0"/>
        <v>1</v>
      </c>
    </row>
    <row r="34" spans="3:27" ht="15.95" customHeight="1">
      <c r="C34" s="42"/>
      <c r="D34" s="150" t="s">
        <v>41</v>
      </c>
      <c r="E34" s="131"/>
      <c r="F34" s="28"/>
      <c r="G34" s="50">
        <v>32</v>
      </c>
      <c r="H34" s="75" t="str">
        <f>IF(G34=0,"",VLOOKUP(G34,名單!$A$1:$B$37,2,FALSE))</f>
        <v>林姮妘</v>
      </c>
      <c r="I34" s="28"/>
      <c r="J34" s="50">
        <v>12</v>
      </c>
      <c r="K34" s="78" t="str">
        <f>IF(J34=0,"",VLOOKUP(J34,名單!$A$1:$B$37,2,FALSE))</f>
        <v>陳立宏</v>
      </c>
      <c r="L34" s="18">
        <v>10</v>
      </c>
      <c r="M34" s="130" t="str">
        <f t="shared" si="13"/>
        <v>輔導</v>
      </c>
      <c r="N34" s="131"/>
      <c r="O34" s="28"/>
      <c r="P34" s="121" t="s">
        <v>136</v>
      </c>
      <c r="Q34" s="121"/>
      <c r="R34" s="23"/>
      <c r="S34" s="50"/>
      <c r="T34" s="78" t="str">
        <f>IF(S34=0,"",VLOOKUP(S34,名單!$A$1:$B$37,2,FALSE))</f>
        <v/>
      </c>
      <c r="U34" s="50"/>
      <c r="V34" s="78"/>
      <c r="W34" s="21"/>
      <c r="X34" s="17">
        <v>22</v>
      </c>
      <c r="Y34" s="54" t="s">
        <v>110</v>
      </c>
      <c r="Z34" s="63">
        <f>名單!A35</f>
        <v>0</v>
      </c>
      <c r="AA34" s="63">
        <f t="shared" si="0"/>
        <v>0</v>
      </c>
    </row>
    <row r="35" spans="3:27" ht="15.95" customHeight="1" thickBot="1">
      <c r="C35" s="42"/>
      <c r="D35" s="128" t="s">
        <v>35</v>
      </c>
      <c r="E35" s="129"/>
      <c r="F35" s="30"/>
      <c r="G35" s="51">
        <v>16</v>
      </c>
      <c r="H35" s="76" t="str">
        <f>IF(G35=0,"",VLOOKUP(G35,名單!$A$1:$B$37,2,FALSE))</f>
        <v>葉睿森</v>
      </c>
      <c r="I35" s="30"/>
      <c r="J35" s="51"/>
      <c r="K35" s="79" t="str">
        <f>IF(J35=0,"",VLOOKUP(J35,名單!$A$1:$B$37,2,FALSE))</f>
        <v/>
      </c>
      <c r="L35" s="18">
        <v>11</v>
      </c>
      <c r="M35" s="130" t="str">
        <f t="shared" si="13"/>
        <v>家童</v>
      </c>
      <c r="N35" s="131"/>
      <c r="O35" s="28"/>
      <c r="P35" s="121" t="s">
        <v>118</v>
      </c>
      <c r="Q35" s="121"/>
      <c r="R35" s="23"/>
      <c r="S35" s="50"/>
      <c r="T35" s="78" t="str">
        <f>IF(S35=0,"",VLOOKUP(S35,名單!$A$1:$B$37,2,FALSE))</f>
        <v/>
      </c>
      <c r="U35" s="50"/>
      <c r="V35" s="78"/>
      <c r="W35" s="21"/>
      <c r="X35" s="17">
        <v>23</v>
      </c>
      <c r="Y35" s="54" t="s">
        <v>43</v>
      </c>
      <c r="Z35" s="63">
        <f>名單!A36</f>
        <v>0</v>
      </c>
      <c r="AA35" s="63">
        <f t="shared" si="0"/>
        <v>0</v>
      </c>
    </row>
    <row r="36" spans="3:27" ht="15.95" customHeight="1">
      <c r="F36" s="17"/>
      <c r="I36" s="17"/>
      <c r="L36" s="18">
        <v>13</v>
      </c>
      <c r="M36" s="130" t="str">
        <f t="shared" si="13"/>
        <v>美術</v>
      </c>
      <c r="N36" s="131"/>
      <c r="O36" s="28"/>
      <c r="P36" s="121" t="s">
        <v>135</v>
      </c>
      <c r="Q36" s="121"/>
      <c r="R36" s="23"/>
      <c r="S36" s="50"/>
      <c r="T36" s="78" t="str">
        <f>IF(S36=0,"",VLOOKUP(S36,名單!$A$1:$B$37,2,FALSE))</f>
        <v/>
      </c>
      <c r="U36" s="50"/>
      <c r="V36" s="78"/>
      <c r="W36" s="21"/>
      <c r="X36" s="57">
        <v>24</v>
      </c>
      <c r="Y36" s="110" t="s">
        <v>140</v>
      </c>
      <c r="Z36" s="63">
        <f>名單!A37</f>
        <v>0</v>
      </c>
      <c r="AA36" s="63">
        <f t="shared" si="0"/>
        <v>0</v>
      </c>
    </row>
    <row r="37" spans="3:27" ht="15.95" customHeight="1">
      <c r="F37" s="17"/>
      <c r="I37" s="17"/>
      <c r="L37" s="18">
        <v>15</v>
      </c>
      <c r="M37" s="130" t="str">
        <f t="shared" si="13"/>
        <v>表演</v>
      </c>
      <c r="N37" s="131"/>
      <c r="O37" s="28"/>
      <c r="P37" s="121" t="s">
        <v>119</v>
      </c>
      <c r="Q37" s="121"/>
      <c r="R37" s="23"/>
      <c r="S37" s="50"/>
      <c r="T37" s="78" t="str">
        <f>IF(S37=0,"",VLOOKUP(S37,名單!$A$1:$B$37,2,FALSE))</f>
        <v/>
      </c>
      <c r="U37" s="50"/>
      <c r="V37" s="78"/>
      <c r="W37" s="21"/>
      <c r="X37" s="57">
        <v>25</v>
      </c>
      <c r="Y37" s="58" t="s">
        <v>37</v>
      </c>
      <c r="Z37" s="63">
        <f>名單!A38</f>
        <v>0</v>
      </c>
      <c r="AA37" s="63">
        <f t="shared" si="0"/>
        <v>0</v>
      </c>
    </row>
    <row r="38" spans="3:27" ht="15.95" customHeight="1">
      <c r="F38" s="17"/>
      <c r="I38" s="17"/>
      <c r="L38" s="18">
        <v>14</v>
      </c>
      <c r="M38" s="130" t="str">
        <f t="shared" si="13"/>
        <v>音樂</v>
      </c>
      <c r="N38" s="131"/>
      <c r="O38" s="28"/>
      <c r="P38" s="121" t="s">
        <v>120</v>
      </c>
      <c r="Q38" s="121"/>
      <c r="R38" s="23"/>
      <c r="S38" s="50"/>
      <c r="T38" s="78" t="str">
        <f>IF(S38=0,"",VLOOKUP(S38,名單!$A$1:$B$37,2,FALSE))</f>
        <v/>
      </c>
      <c r="U38" s="50"/>
      <c r="V38" s="78"/>
      <c r="W38" s="21"/>
      <c r="X38" s="57">
        <v>26</v>
      </c>
      <c r="Y38" s="58" t="s">
        <v>21</v>
      </c>
      <c r="Z38" s="63">
        <f>名單!A39</f>
        <v>0</v>
      </c>
      <c r="AA38" s="63">
        <f t="shared" si="0"/>
        <v>0</v>
      </c>
    </row>
    <row r="39" spans="3:27" ht="15.95" customHeight="1">
      <c r="F39" s="17"/>
      <c r="I39" s="17"/>
      <c r="L39" s="18">
        <v>16</v>
      </c>
      <c r="M39" s="130" t="str">
        <f t="shared" si="13"/>
        <v>健教</v>
      </c>
      <c r="N39" s="131"/>
      <c r="O39" s="28"/>
      <c r="P39" s="121" t="s">
        <v>138</v>
      </c>
      <c r="Q39" s="121"/>
      <c r="R39" s="23"/>
      <c r="S39" s="50"/>
      <c r="T39" s="78" t="str">
        <f>IF(S39=0,"",VLOOKUP(S39,名單!$A$1:$B$37,2,FALSE))</f>
        <v/>
      </c>
      <c r="U39" s="50"/>
      <c r="V39" s="78"/>
      <c r="W39" s="21"/>
    </row>
    <row r="40" spans="3:27" ht="15.95" customHeight="1">
      <c r="F40" s="17"/>
      <c r="I40" s="17"/>
      <c r="L40" s="18">
        <v>17</v>
      </c>
      <c r="M40" s="130"/>
      <c r="N40" s="131"/>
      <c r="O40" s="28"/>
      <c r="P40" s="121"/>
      <c r="Q40" s="121"/>
      <c r="R40" s="23"/>
      <c r="S40" s="50"/>
      <c r="T40" s="78"/>
      <c r="U40" s="50"/>
      <c r="V40" s="78"/>
      <c r="W40" s="21"/>
    </row>
    <row r="41" spans="3:27" ht="15.95" customHeight="1" thickBot="1">
      <c r="D41" s="37"/>
      <c r="E41" s="37"/>
      <c r="F41" s="57"/>
      <c r="H41" s="38" t="s">
        <v>34</v>
      </c>
      <c r="I41" s="57"/>
      <c r="K41" s="53">
        <f ca="1">TODAY()</f>
        <v>42611</v>
      </c>
      <c r="L41" s="18"/>
      <c r="M41" s="128"/>
      <c r="N41" s="129"/>
      <c r="O41" s="30"/>
      <c r="P41" s="132"/>
      <c r="Q41" s="132"/>
      <c r="R41" s="60"/>
      <c r="S41" s="51"/>
      <c r="T41" s="79"/>
      <c r="U41" s="51"/>
      <c r="V41" s="79"/>
    </row>
    <row r="42" spans="3:27" ht="15.75" customHeight="1"/>
    <row r="43" spans="3:27" ht="15.75" customHeight="1"/>
    <row r="48" spans="3:27">
      <c r="W48" s="52"/>
    </row>
    <row r="51" spans="19:22">
      <c r="T51" s="52"/>
      <c r="V51" s="52"/>
    </row>
    <row r="52" spans="19:22">
      <c r="S52" s="52"/>
      <c r="U52" s="52"/>
    </row>
  </sheetData>
  <mergeCells count="119">
    <mergeCell ref="D22:E22"/>
    <mergeCell ref="D35:E35"/>
    <mergeCell ref="D30:E30"/>
    <mergeCell ref="D31:E31"/>
    <mergeCell ref="D32:E32"/>
    <mergeCell ref="D34:E34"/>
    <mergeCell ref="D25:E25"/>
    <mergeCell ref="D17:E17"/>
    <mergeCell ref="D18:E18"/>
    <mergeCell ref="D27:E27"/>
    <mergeCell ref="D28:E28"/>
    <mergeCell ref="D29:E29"/>
    <mergeCell ref="D33:E33"/>
    <mergeCell ref="D26:E26"/>
    <mergeCell ref="D13:E13"/>
    <mergeCell ref="D14:E14"/>
    <mergeCell ref="D15:E15"/>
    <mergeCell ref="D16:E16"/>
    <mergeCell ref="D19:E19"/>
    <mergeCell ref="D20:E20"/>
    <mergeCell ref="D21:E21"/>
    <mergeCell ref="G19:H19"/>
    <mergeCell ref="G14:H14"/>
    <mergeCell ref="G15:H15"/>
    <mergeCell ref="G16:H16"/>
    <mergeCell ref="G17:H17"/>
    <mergeCell ref="G18:H18"/>
    <mergeCell ref="G20:H20"/>
    <mergeCell ref="G21:H21"/>
    <mergeCell ref="P18:Q18"/>
    <mergeCell ref="P13:Q13"/>
    <mergeCell ref="P14:Q14"/>
    <mergeCell ref="P15:Q15"/>
    <mergeCell ref="P16:Q16"/>
    <mergeCell ref="P17:Q17"/>
    <mergeCell ref="M13:N13"/>
    <mergeCell ref="M14:N14"/>
    <mergeCell ref="G13:H13"/>
    <mergeCell ref="J20:K20"/>
    <mergeCell ref="M17:N17"/>
    <mergeCell ref="M18:N18"/>
    <mergeCell ref="M19:N19"/>
    <mergeCell ref="J13:K13"/>
    <mergeCell ref="J14:K14"/>
    <mergeCell ref="J15:K15"/>
    <mergeCell ref="J16:K16"/>
    <mergeCell ref="M15:N15"/>
    <mergeCell ref="M16:N16"/>
    <mergeCell ref="G22:H22"/>
    <mergeCell ref="J21:K21"/>
    <mergeCell ref="J22:K22"/>
    <mergeCell ref="G25:H25"/>
    <mergeCell ref="J25:K25"/>
    <mergeCell ref="S13:T13"/>
    <mergeCell ref="S14:T14"/>
    <mergeCell ref="S15:T15"/>
    <mergeCell ref="S16:T16"/>
    <mergeCell ref="P22:Q22"/>
    <mergeCell ref="M22:N22"/>
    <mergeCell ref="J17:K17"/>
    <mergeCell ref="J19:K19"/>
    <mergeCell ref="J18:K18"/>
    <mergeCell ref="S17:T17"/>
    <mergeCell ref="S18:T18"/>
    <mergeCell ref="P20:Q20"/>
    <mergeCell ref="P21:Q21"/>
    <mergeCell ref="M21:N21"/>
    <mergeCell ref="M20:N20"/>
    <mergeCell ref="S19:T19"/>
    <mergeCell ref="P25:Q25"/>
    <mergeCell ref="P19:Q19"/>
    <mergeCell ref="S20:T20"/>
    <mergeCell ref="M30:N30"/>
    <mergeCell ref="M29:N29"/>
    <mergeCell ref="M28:N28"/>
    <mergeCell ref="M27:N27"/>
    <mergeCell ref="M33:N33"/>
    <mergeCell ref="P33:Q33"/>
    <mergeCell ref="P28:Q28"/>
    <mergeCell ref="P27:Q27"/>
    <mergeCell ref="P29:Q29"/>
    <mergeCell ref="P30:Q30"/>
    <mergeCell ref="M32:N32"/>
    <mergeCell ref="P32:Q32"/>
    <mergeCell ref="M26:N26"/>
    <mergeCell ref="P26:Q26"/>
    <mergeCell ref="S22:T22"/>
    <mergeCell ref="S21:T21"/>
    <mergeCell ref="S25:T25"/>
    <mergeCell ref="M41:N41"/>
    <mergeCell ref="M37:N37"/>
    <mergeCell ref="M38:N38"/>
    <mergeCell ref="M39:N39"/>
    <mergeCell ref="M40:N40"/>
    <mergeCell ref="P31:Q31"/>
    <mergeCell ref="P34:Q34"/>
    <mergeCell ref="M35:N35"/>
    <mergeCell ref="M36:N36"/>
    <mergeCell ref="P41:Q41"/>
    <mergeCell ref="M25:N25"/>
    <mergeCell ref="P40:Q40"/>
    <mergeCell ref="P36:Q36"/>
    <mergeCell ref="P35:Q35"/>
    <mergeCell ref="P39:Q39"/>
    <mergeCell ref="P38:Q38"/>
    <mergeCell ref="P37:Q37"/>
    <mergeCell ref="M34:N34"/>
    <mergeCell ref="M31:N31"/>
    <mergeCell ref="U22:V22"/>
    <mergeCell ref="U25:V25"/>
    <mergeCell ref="U13:V13"/>
    <mergeCell ref="U14:V14"/>
    <mergeCell ref="U15:V15"/>
    <mergeCell ref="U16:V16"/>
    <mergeCell ref="U17:V17"/>
    <mergeCell ref="U18:V18"/>
    <mergeCell ref="U19:V19"/>
    <mergeCell ref="U20:V20"/>
    <mergeCell ref="U21:V21"/>
  </mergeCells>
  <phoneticPr fontId="4" type="noConversion"/>
  <conditionalFormatting sqref="E2">
    <cfRule type="expression" dxfId="43" priority="44">
      <formula>$D$2&gt;23</formula>
    </cfRule>
  </conditionalFormatting>
  <conditionalFormatting sqref="E3">
    <cfRule type="expression" dxfId="42" priority="43">
      <formula>$D$3&gt;23</formula>
    </cfRule>
  </conditionalFormatting>
  <conditionalFormatting sqref="E4">
    <cfRule type="expression" dxfId="41" priority="42">
      <formula>$D$4&gt;23</formula>
    </cfRule>
  </conditionalFormatting>
  <conditionalFormatting sqref="E5">
    <cfRule type="expression" dxfId="40" priority="41">
      <formula>$D$5&gt;23</formula>
    </cfRule>
  </conditionalFormatting>
  <conditionalFormatting sqref="E6">
    <cfRule type="expression" dxfId="39" priority="40">
      <formula>$D$6&gt;23</formula>
    </cfRule>
  </conditionalFormatting>
  <conditionalFormatting sqref="E7">
    <cfRule type="expression" dxfId="38" priority="39">
      <formula>$D$7&gt;23</formula>
    </cfRule>
  </conditionalFormatting>
  <conditionalFormatting sqref="H2">
    <cfRule type="expression" dxfId="37" priority="38">
      <formula>$G$2&gt;23</formula>
    </cfRule>
  </conditionalFormatting>
  <conditionalFormatting sqref="H3">
    <cfRule type="expression" dxfId="36" priority="37">
      <formula>$G$3&gt;23</formula>
    </cfRule>
  </conditionalFormatting>
  <conditionalFormatting sqref="H4">
    <cfRule type="expression" dxfId="35" priority="36">
      <formula>$G$4&gt;23</formula>
    </cfRule>
  </conditionalFormatting>
  <conditionalFormatting sqref="H5">
    <cfRule type="expression" dxfId="34" priority="35">
      <formula>$G$5&gt;23</formula>
    </cfRule>
  </conditionalFormatting>
  <conditionalFormatting sqref="H6">
    <cfRule type="expression" dxfId="33" priority="34">
      <formula>$G$6&gt;23</formula>
    </cfRule>
  </conditionalFormatting>
  <conditionalFormatting sqref="H7">
    <cfRule type="expression" dxfId="32" priority="33">
      <formula>$G$7&gt;23</formula>
    </cfRule>
  </conditionalFormatting>
  <conditionalFormatting sqref="K2">
    <cfRule type="expression" dxfId="31" priority="32">
      <formula>$J$2&gt;23</formula>
    </cfRule>
  </conditionalFormatting>
  <conditionalFormatting sqref="K3">
    <cfRule type="expression" dxfId="30" priority="31">
      <formula>$J$3&gt;23</formula>
    </cfRule>
  </conditionalFormatting>
  <conditionalFormatting sqref="K4">
    <cfRule type="expression" dxfId="29" priority="30">
      <formula>$J$4&gt;23</formula>
    </cfRule>
  </conditionalFormatting>
  <conditionalFormatting sqref="K5">
    <cfRule type="expression" dxfId="28" priority="29">
      <formula>$J$5&gt;23</formula>
    </cfRule>
  </conditionalFormatting>
  <conditionalFormatting sqref="K6">
    <cfRule type="expression" dxfId="27" priority="28">
      <formula>$J$6&gt;23</formula>
    </cfRule>
  </conditionalFormatting>
  <conditionalFormatting sqref="K7">
    <cfRule type="expression" dxfId="26" priority="27">
      <formula>$J$7&gt;23</formula>
    </cfRule>
  </conditionalFormatting>
  <conditionalFormatting sqref="N2">
    <cfRule type="expression" dxfId="25" priority="26">
      <formula>$M$2&gt;23</formula>
    </cfRule>
  </conditionalFormatting>
  <conditionalFormatting sqref="N3">
    <cfRule type="expression" dxfId="24" priority="25">
      <formula>$M$3&gt;23</formula>
    </cfRule>
  </conditionalFormatting>
  <conditionalFormatting sqref="N4">
    <cfRule type="expression" dxfId="23" priority="24">
      <formula>$M$4&gt;23</formula>
    </cfRule>
  </conditionalFormatting>
  <conditionalFormatting sqref="N5">
    <cfRule type="expression" dxfId="22" priority="23">
      <formula>$M$5&gt;23</formula>
    </cfRule>
  </conditionalFormatting>
  <conditionalFormatting sqref="N6">
    <cfRule type="expression" dxfId="21" priority="22">
      <formula>$M$6&gt;23</formula>
    </cfRule>
  </conditionalFormatting>
  <conditionalFormatting sqref="Q2">
    <cfRule type="expression" dxfId="20" priority="20">
      <formula>$P$2&gt;23</formula>
    </cfRule>
  </conditionalFormatting>
  <conditionalFormatting sqref="Q3">
    <cfRule type="expression" dxfId="19" priority="19">
      <formula>$P$3&gt;23</formula>
    </cfRule>
  </conditionalFormatting>
  <conditionalFormatting sqref="Q4">
    <cfRule type="expression" dxfId="18" priority="18">
      <formula>$P$4&gt;23</formula>
    </cfRule>
  </conditionalFormatting>
  <conditionalFormatting sqref="Q5">
    <cfRule type="expression" dxfId="17" priority="17">
      <formula>$P$5&gt;23</formula>
    </cfRule>
  </conditionalFormatting>
  <conditionalFormatting sqref="Q6">
    <cfRule type="expression" dxfId="16" priority="16">
      <formula>$P$6&gt;23</formula>
    </cfRule>
  </conditionalFormatting>
  <conditionalFormatting sqref="Q7">
    <cfRule type="expression" dxfId="15" priority="15">
      <formula>$P$7&gt;23</formula>
    </cfRule>
  </conditionalFormatting>
  <conditionalFormatting sqref="T2">
    <cfRule type="expression" dxfId="14" priority="14">
      <formula>$S$2&gt;23</formula>
    </cfRule>
  </conditionalFormatting>
  <conditionalFormatting sqref="T3">
    <cfRule type="expression" dxfId="13" priority="13">
      <formula>$S$3&gt;23</formula>
    </cfRule>
  </conditionalFormatting>
  <conditionalFormatting sqref="T4">
    <cfRule type="expression" dxfId="12" priority="12">
      <formula>$S$4&gt;23</formula>
    </cfRule>
  </conditionalFormatting>
  <conditionalFormatting sqref="T5">
    <cfRule type="expression" dxfId="11" priority="11">
      <formula>$S$5&gt;23</formula>
    </cfRule>
  </conditionalFormatting>
  <conditionalFormatting sqref="T6">
    <cfRule type="expression" dxfId="10" priority="10">
      <formula>$S$6&gt;23</formula>
    </cfRule>
  </conditionalFormatting>
  <conditionalFormatting sqref="T7">
    <cfRule type="expression" dxfId="9" priority="9">
      <formula>$S$7&gt;23</formula>
    </cfRule>
  </conditionalFormatting>
  <conditionalFormatting sqref="AA2:AA38">
    <cfRule type="cellIs" dxfId="8" priority="8" operator="notEqual">
      <formula>1</formula>
    </cfRule>
  </conditionalFormatting>
  <conditionalFormatting sqref="V2">
    <cfRule type="expression" dxfId="7" priority="6">
      <formula>$S$3&gt;23</formula>
    </cfRule>
  </conditionalFormatting>
  <conditionalFormatting sqref="V3">
    <cfRule type="expression" dxfId="6" priority="5">
      <formula>$S$4&gt;23</formula>
    </cfRule>
  </conditionalFormatting>
  <conditionalFormatting sqref="V4">
    <cfRule type="expression" dxfId="5" priority="4">
      <formula>$S$5&gt;23</formula>
    </cfRule>
  </conditionalFormatting>
  <conditionalFormatting sqref="V5">
    <cfRule type="expression" dxfId="4" priority="3">
      <formula>$S$6&gt;23</formula>
    </cfRule>
  </conditionalFormatting>
  <conditionalFormatting sqref="V6">
    <cfRule type="expression" dxfId="3" priority="2">
      <formula>$S$7&gt;23</formula>
    </cfRule>
  </conditionalFormatting>
  <conditionalFormatting sqref="C6">
    <cfRule type="expression" dxfId="1" priority="1">
      <formula>$G$6&gt;23</formula>
    </cfRule>
  </conditionalFormatting>
  <printOptions horizontalCentered="1"/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名單</vt:lpstr>
      <vt:lpstr>座位表</vt:lpstr>
      <vt:lpstr>座位表!Print_Area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Wen</cp:lastModifiedBy>
  <cp:lastPrinted>2016-08-29T00:06:01Z</cp:lastPrinted>
  <dcterms:created xsi:type="dcterms:W3CDTF">2009-08-25T05:04:44Z</dcterms:created>
  <dcterms:modified xsi:type="dcterms:W3CDTF">2016-08-29T00:10:15Z</dcterms:modified>
</cp:coreProperties>
</file>